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DOT-AC-2023\General Info\"/>
    </mc:Choice>
  </mc:AlternateContent>
  <xr:revisionPtr revIDLastSave="0" documentId="8_{9C58064F-4B6B-4B05-93CD-C1C386B1C70A}" xr6:coauthVersionLast="47" xr6:coauthVersionMax="47" xr10:uidLastSave="{00000000-0000-0000-0000-000000000000}"/>
  <bookViews>
    <workbookView xWindow="-120" yWindow="-120" windowWidth="29040" windowHeight="15840" xr2:uid="{4CDBF30C-6CCB-4EFC-B8ED-5DFBA7948EAA}"/>
  </bookViews>
  <sheets>
    <sheet name="Cover" sheetId="2" r:id="rId1"/>
    <sheet name="Passenger Distribution 2018-21" sheetId="1" r:id="rId2"/>
    <sheet name="Intl vs Dom 2019" sheetId="3" r:id="rId3"/>
    <sheet name="Intl vs Dom 2020" sheetId="5" r:id="rId4"/>
    <sheet name="Intl vs Dom 2021" sheetId="6" r:id="rId5"/>
    <sheet name="Intl vs Dom 2022YTD" sheetId="8" r:id="rId6"/>
  </sheets>
  <definedNames>
    <definedName name="_xlnm.Print_Area" localSheetId="2">'Intl vs Dom 2019'!$A$1:$I$16</definedName>
    <definedName name="_xlnm.Print_Area" localSheetId="3">'Intl vs Dom 2020'!$A$1:$I$16</definedName>
    <definedName name="_xlnm.Print_Area" localSheetId="4">'Intl vs Dom 2021'!$A$1:$I$16</definedName>
    <definedName name="_xlnm.Print_Area" localSheetId="5">'Intl vs Dom 2022YTD'!$A$1:$I$17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8" l="1"/>
  <c r="G17" i="8"/>
  <c r="F17" i="8"/>
  <c r="E17" i="8"/>
  <c r="B17" i="8"/>
  <c r="L60" i="1" l="1"/>
  <c r="K60" i="1"/>
  <c r="J60" i="1"/>
  <c r="I60" i="1"/>
  <c r="H60" i="1"/>
  <c r="F60" i="1"/>
  <c r="E60" i="1"/>
  <c r="D60" i="1"/>
  <c r="C60" i="1"/>
  <c r="B60" i="1"/>
  <c r="M59" i="1"/>
  <c r="G59" i="1"/>
  <c r="M58" i="1"/>
  <c r="N58" i="1" s="1"/>
  <c r="G58" i="1"/>
  <c r="M57" i="1"/>
  <c r="G57" i="1"/>
  <c r="N56" i="1"/>
  <c r="M56" i="1"/>
  <c r="M55" i="1"/>
  <c r="N55" i="1" s="1"/>
  <c r="M54" i="1"/>
  <c r="N54" i="1" s="1"/>
  <c r="M53" i="1"/>
  <c r="G53" i="1"/>
  <c r="M52" i="1"/>
  <c r="G52" i="1"/>
  <c r="G51" i="1"/>
  <c r="N51" i="1" s="1"/>
  <c r="M50" i="1"/>
  <c r="G50" i="1"/>
  <c r="M49" i="1"/>
  <c r="G49" i="1"/>
  <c r="M48" i="1"/>
  <c r="N48" i="1" s="1"/>
  <c r="G48" i="1"/>
  <c r="L45" i="1"/>
  <c r="K45" i="1"/>
  <c r="J45" i="1"/>
  <c r="I45" i="1"/>
  <c r="H45" i="1"/>
  <c r="F45" i="1"/>
  <c r="E45" i="1"/>
  <c r="D45" i="1"/>
  <c r="C45" i="1"/>
  <c r="B45" i="1"/>
  <c r="N44" i="1"/>
  <c r="M44" i="1"/>
  <c r="G44" i="1"/>
  <c r="M43" i="1"/>
  <c r="G43" i="1"/>
  <c r="M42" i="1"/>
  <c r="G42" i="1"/>
  <c r="M41" i="1"/>
  <c r="G41" i="1"/>
  <c r="M40" i="1"/>
  <c r="N40" i="1" s="1"/>
  <c r="G40" i="1"/>
  <c r="M39" i="1"/>
  <c r="N39" i="1" s="1"/>
  <c r="G39" i="1"/>
  <c r="M38" i="1"/>
  <c r="G38" i="1"/>
  <c r="M37" i="1"/>
  <c r="N37" i="1" s="1"/>
  <c r="G37" i="1"/>
  <c r="M36" i="1"/>
  <c r="N36" i="1" s="1"/>
  <c r="G36" i="1"/>
  <c r="M35" i="1"/>
  <c r="G35" i="1"/>
  <c r="M34" i="1"/>
  <c r="G34" i="1"/>
  <c r="M33" i="1"/>
  <c r="G33" i="1"/>
  <c r="L30" i="1"/>
  <c r="K30" i="1"/>
  <c r="J30" i="1"/>
  <c r="I30" i="1"/>
  <c r="H30" i="1"/>
  <c r="F30" i="1"/>
  <c r="E30" i="1"/>
  <c r="D30" i="1"/>
  <c r="C30" i="1"/>
  <c r="B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M22" i="1"/>
  <c r="G22" i="1"/>
  <c r="M21" i="1"/>
  <c r="G21" i="1"/>
  <c r="M20" i="1"/>
  <c r="G20" i="1"/>
  <c r="M19" i="1"/>
  <c r="G19" i="1"/>
  <c r="M18" i="1"/>
  <c r="G18" i="1"/>
  <c r="G30" i="1" s="1"/>
  <c r="M15" i="1"/>
  <c r="L15" i="1"/>
  <c r="K15" i="1"/>
  <c r="J15" i="1"/>
  <c r="I15" i="1"/>
  <c r="H15" i="1"/>
  <c r="F15" i="1"/>
  <c r="E15" i="1"/>
  <c r="D15" i="1"/>
  <c r="C15" i="1"/>
  <c r="B15" i="1"/>
  <c r="M14" i="1"/>
  <c r="G14" i="1"/>
  <c r="M13" i="1"/>
  <c r="G13" i="1"/>
  <c r="N13" i="1" s="1"/>
  <c r="N12" i="1"/>
  <c r="M12" i="1"/>
  <c r="G12" i="1"/>
  <c r="M11" i="1"/>
  <c r="G11" i="1"/>
  <c r="M10" i="1"/>
  <c r="G10" i="1"/>
  <c r="N10" i="1" s="1"/>
  <c r="M9" i="1"/>
  <c r="G9" i="1"/>
  <c r="N9" i="1" s="1"/>
  <c r="M8" i="1"/>
  <c r="G8" i="1"/>
  <c r="N8" i="1" s="1"/>
  <c r="M7" i="1"/>
  <c r="N7" i="1" s="1"/>
  <c r="G7" i="1"/>
  <c r="M6" i="1"/>
  <c r="G6" i="1"/>
  <c r="N6" i="1" s="1"/>
  <c r="M5" i="1"/>
  <c r="G5" i="1"/>
  <c r="M4" i="1"/>
  <c r="G4" i="1"/>
  <c r="N4" i="1" s="1"/>
  <c r="M3" i="1"/>
  <c r="G3" i="1"/>
  <c r="N11" i="1" l="1"/>
  <c r="M30" i="1"/>
  <c r="N30" i="1" s="1"/>
  <c r="N34" i="1"/>
  <c r="N41" i="1"/>
  <c r="N52" i="1"/>
  <c r="G15" i="1"/>
  <c r="G45" i="1"/>
  <c r="N38" i="1"/>
  <c r="N57" i="1"/>
  <c r="N59" i="1"/>
  <c r="N43" i="1"/>
  <c r="N50" i="1"/>
  <c r="N3" i="1"/>
  <c r="N5" i="1"/>
  <c r="N14" i="1"/>
  <c r="N33" i="1"/>
  <c r="N35" i="1"/>
  <c r="N42" i="1"/>
  <c r="G60" i="1"/>
  <c r="N49" i="1"/>
  <c r="N60" i="1" s="1"/>
  <c r="N53" i="1"/>
  <c r="N15" i="1"/>
  <c r="N45" i="1"/>
  <c r="M45" i="1"/>
  <c r="M60" i="1"/>
</calcChain>
</file>

<file path=xl/sharedStrings.xml><?xml version="1.0" encoding="utf-8"?>
<sst xmlns="http://schemas.openxmlformats.org/spreadsheetml/2006/main" count="349" uniqueCount="211">
  <si>
    <t>ENPLANED PASSENGERS</t>
  </si>
  <si>
    <t>DEPLANED PASSENGERS</t>
  </si>
  <si>
    <t>TOTAL PASSENGERS</t>
  </si>
  <si>
    <t>Concourse A</t>
  </si>
  <si>
    <t>Concourse B</t>
  </si>
  <si>
    <t>Concourse C</t>
  </si>
  <si>
    <t>Concourse D</t>
  </si>
  <si>
    <t>Concourse E</t>
  </si>
  <si>
    <t>TOTAL</t>
  </si>
  <si>
    <t>2018 Totals</t>
  </si>
  <si>
    <t>2019 Totals</t>
  </si>
  <si>
    <t>2020 Totals</t>
  </si>
  <si>
    <t>2021 Totals</t>
  </si>
  <si>
    <t>2022 YTD Totals</t>
  </si>
  <si>
    <t>Monthly Passenger Counts 2019</t>
  </si>
  <si>
    <t>CY2019</t>
  </si>
  <si>
    <t>MONTH-OVER-MONTH CHANGE</t>
  </si>
  <si>
    <t>DOMESTIC </t>
  </si>
  <si>
    <t>INTERNATIONAL </t>
  </si>
  <si>
    <t>NON-TERMINAL </t>
  </si>
  <si>
    <t>Enplanements</t>
  </si>
  <si>
    <t>Deplanements</t>
  </si>
  <si>
    <t>PASSENGERS</t>
  </si>
  <si>
    <t>January</t>
  </si>
  <si>
    <t>1,793,612 </t>
  </si>
  <si>
    <t>880,852 </t>
  </si>
  <si>
    <t>846,261 </t>
  </si>
  <si>
    <t>13,543 </t>
  </si>
  <si>
    <t>52,479 </t>
  </si>
  <si>
    <t>477 </t>
  </si>
  <si>
    <t>February</t>
  </si>
  <si>
    <t>1,659,529 </t>
  </si>
  <si>
    <t>824,116 </t>
  </si>
  <si>
    <t>781,999 </t>
  </si>
  <si>
    <t>10,843 </t>
  </si>
  <si>
    <t>42,119 </t>
  </si>
  <si>
    <t>452 </t>
  </si>
  <si>
    <t>March</t>
  </si>
  <si>
    <t>2,221,468 </t>
  </si>
  <si>
    <t>561,939 </t>
  </si>
  <si>
    <t>1,090,675 </t>
  </si>
  <si>
    <t>1,070,241 </t>
  </si>
  <si>
    <t>13,366 </t>
  </si>
  <si>
    <t>46,880 </t>
  </si>
  <si>
    <t>306 </t>
  </si>
  <si>
    <t>April</t>
  </si>
  <si>
    <t>2,251,831 </t>
  </si>
  <si>
    <t>30,363 </t>
  </si>
  <si>
    <t>1,127,778 </t>
  </si>
  <si>
    <t>1,068,531 </t>
  </si>
  <si>
    <t>8,863 </t>
  </si>
  <si>
    <t>44,447 </t>
  </si>
  <si>
    <t>2,212 </t>
  </si>
  <si>
    <t>May</t>
  </si>
  <si>
    <t>2,408,524 </t>
  </si>
  <si>
    <t>156,693 </t>
  </si>
  <si>
    <t>1,190,369 </t>
  </si>
  <si>
    <t>1,160,341 </t>
  </si>
  <si>
    <t>9,316 </t>
  </si>
  <si>
    <t>43,454 </t>
  </si>
  <si>
    <t>5,044 </t>
  </si>
  <si>
    <t>June</t>
  </si>
  <si>
    <t>2,454,705 </t>
  </si>
  <si>
    <t>46,181 </t>
  </si>
  <si>
    <t>1,226,267 </t>
  </si>
  <si>
    <t>1,156,016 </t>
  </si>
  <si>
    <t>14,648 </t>
  </si>
  <si>
    <t>54,811 </t>
  </si>
  <si>
    <t>2,963 </t>
  </si>
  <si>
    <t>July</t>
  </si>
  <si>
    <t>2,546,602 </t>
  </si>
  <si>
    <t>91,897 </t>
  </si>
  <si>
    <t>1,262,490 </t>
  </si>
  <si>
    <t>1,207,720 </t>
  </si>
  <si>
    <t>14,036 </t>
  </si>
  <si>
    <t>60,829 </t>
  </si>
  <si>
    <t>1,527 </t>
  </si>
  <si>
    <t>August</t>
  </si>
  <si>
    <t>2,519,494 </t>
  </si>
  <si>
    <t>1,243,412 </t>
  </si>
  <si>
    <t>1,210,801 </t>
  </si>
  <si>
    <t>14,247 </t>
  </si>
  <si>
    <t>49,149 </t>
  </si>
  <si>
    <t>1,885 </t>
  </si>
  <si>
    <t>September</t>
  </si>
  <si>
    <t>2,139,485 </t>
  </si>
  <si>
    <t>1,050,417 </t>
  </si>
  <si>
    <t>1,041,892 </t>
  </si>
  <si>
    <t>11,634 </t>
  </si>
  <si>
    <t>29,193 </t>
  </si>
  <si>
    <t>6,349 </t>
  </si>
  <si>
    <t>October</t>
  </si>
  <si>
    <t>2,365,837 </t>
  </si>
  <si>
    <t>226,352 </t>
  </si>
  <si>
    <t>1,179,141 </t>
  </si>
  <si>
    <t>1,145,571 </t>
  </si>
  <si>
    <t>10,024 </t>
  </si>
  <si>
    <t>26,655 </t>
  </si>
  <si>
    <t>4,446 </t>
  </si>
  <si>
    <t>November</t>
  </si>
  <si>
    <t>2,257,211 </t>
  </si>
  <si>
    <t>1,118,122 </t>
  </si>
  <si>
    <t>1,080,098 </t>
  </si>
  <si>
    <t>9,681 </t>
  </si>
  <si>
    <t>45,482 </t>
  </si>
  <si>
    <t>3,828 </t>
  </si>
  <si>
    <t>December</t>
  </si>
  <si>
    <t>2,375,236 </t>
  </si>
  <si>
    <t>118,025 </t>
  </si>
  <si>
    <t>1,190,495 </t>
  </si>
  <si>
    <t>1,123,076 </t>
  </si>
  <si>
    <t>10,684 </t>
  </si>
  <si>
    <t>50,289 </t>
  </si>
  <si>
    <t>692 </t>
  </si>
  <si>
    <t>26,993,534 </t>
  </si>
  <si>
    <t>13,384,134 </t>
  </si>
  <si>
    <t>12,892,547 </t>
  </si>
  <si>
    <t>140,885 </t>
  </si>
  <si>
    <t>545,787 </t>
  </si>
  <si>
    <t>30,181 </t>
  </si>
  <si>
    <t>Monthly Passenger Counts 2020</t>
  </si>
  <si>
    <t>CY2020</t>
  </si>
  <si>
    <t>1,902,717 </t>
  </si>
  <si>
    <t>939,747 </t>
  </si>
  <si>
    <t>901,160 </t>
  </si>
  <si>
    <t>8,802 </t>
  </si>
  <si>
    <t>53,008 </t>
  </si>
  <si>
    <t>1,302 </t>
  </si>
  <si>
    <t>1,789,457 </t>
  </si>
  <si>
    <t>888,205 </t>
  </si>
  <si>
    <t>848,141 </t>
  </si>
  <si>
    <t>6,172 </t>
  </si>
  <si>
    <t>46,939 </t>
  </si>
  <si>
    <t>425 </t>
  </si>
  <si>
    <t>1,053,011 </t>
  </si>
  <si>
    <t>508,573 </t>
  </si>
  <si>
    <t>522,777 </t>
  </si>
  <si>
    <t>3,337 </t>
  </si>
  <si>
    <t>18,324 </t>
  </si>
  <si>
    <t>80 </t>
  </si>
  <si>
    <t>89,210 </t>
  </si>
  <si>
    <t>43,570 </t>
  </si>
  <si>
    <t>41,492 </t>
  </si>
  <si>
    <t>1,827 </t>
  </si>
  <si>
    <t>2,321 </t>
  </si>
  <si>
    <t>0 </t>
  </si>
  <si>
    <t>280,024 </t>
  </si>
  <si>
    <t>190,814 </t>
  </si>
  <si>
    <t>139,365 </t>
  </si>
  <si>
    <t>134,995 </t>
  </si>
  <si>
    <t>3,675 </t>
  </si>
  <si>
    <t>1,989 </t>
  </si>
  <si>
    <t>130 </t>
  </si>
  <si>
    <t>724,282 </t>
  </si>
  <si>
    <t>444,258 </t>
  </si>
  <si>
    <t>360,677 </t>
  </si>
  <si>
    <t>351,441 </t>
  </si>
  <si>
    <t>4,653 </t>
  </si>
  <si>
    <t>7,511 </t>
  </si>
  <si>
    <t>926,489 </t>
  </si>
  <si>
    <t>202,207 </t>
  </si>
  <si>
    <t>459,339 </t>
  </si>
  <si>
    <t>448,579 </t>
  </si>
  <si>
    <t>7,126 </t>
  </si>
  <si>
    <t>11,445 </t>
  </si>
  <si>
    <t>228 </t>
  </si>
  <si>
    <t>880,843 </t>
  </si>
  <si>
    <t>432,335 </t>
  </si>
  <si>
    <t>427,464 </t>
  </si>
  <si>
    <t>3,654 </t>
  </si>
  <si>
    <t>17,390 </t>
  </si>
  <si>
    <t>796 </t>
  </si>
  <si>
    <t>847,265 </t>
  </si>
  <si>
    <t>419,889 </t>
  </si>
  <si>
    <t>410,530 </t>
  </si>
  <si>
    <t>5,193 </t>
  </si>
  <si>
    <t>11,653 </t>
  </si>
  <si>
    <t>1,314 </t>
  </si>
  <si>
    <t>939,237 </t>
  </si>
  <si>
    <t>91,972 </t>
  </si>
  <si>
    <t>472,055 </t>
  </si>
  <si>
    <t>447,876 </t>
  </si>
  <si>
    <t>3,079 </t>
  </si>
  <si>
    <t>16,227 </t>
  </si>
  <si>
    <t>1,059 </t>
  </si>
  <si>
    <t>852,973 </t>
  </si>
  <si>
    <t>419,642 </t>
  </si>
  <si>
    <t>412,704 </t>
  </si>
  <si>
    <t>4,572 </t>
  </si>
  <si>
    <t>16,055 </t>
  </si>
  <si>
    <t>1,511 </t>
  </si>
  <si>
    <t>911,242 </t>
  </si>
  <si>
    <t>58,269 </t>
  </si>
  <si>
    <t>463,734 </t>
  </si>
  <si>
    <t>426,293 </t>
  </si>
  <si>
    <t>3,604 </t>
  </si>
  <si>
    <t>17,611 </t>
  </si>
  <si>
    <t>871 </t>
  </si>
  <si>
    <t>11,196,750 </t>
  </si>
  <si>
    <t>5,547,131 </t>
  </si>
  <si>
    <t>5,373,452 </t>
  </si>
  <si>
    <t>55,694 </t>
  </si>
  <si>
    <t>220,473 </t>
  </si>
  <si>
    <t>7,761 </t>
  </si>
  <si>
    <t>Monthly Passenger Counts 2021</t>
  </si>
  <si>
    <t>CY2021</t>
  </si>
  <si>
    <t>Monthly Passenger Counts 2022 (January-June)</t>
  </si>
  <si>
    <t>CY2022</t>
  </si>
  <si>
    <t>June*</t>
  </si>
  <si>
    <t xml:space="preserve">                                 * Passenger data for June 2022 is preliminary data and may be subject to change as airlines submit additional reports.</t>
  </si>
  <si>
    <t>2022 YTD Total*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</si>
</sst>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3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b/>
      <sz val="18"/>
      <color rgb="FFFFFFFF"/>
      <name val="Calibri"/>
      <family val="2"/>
    </font>
    <font>
      <sz val="15"/>
      <color rgb="FFFFFFFF"/>
      <name val="Calibri"/>
      <family val="2"/>
    </font>
    <font>
      <sz val="15"/>
      <color rgb="FF000000"/>
      <name val="Calibri"/>
      <family val="2"/>
    </font>
    <font>
      <b/>
      <sz val="16"/>
      <color rgb="FF000000"/>
      <name val="Calibri"/>
      <family val="2"/>
    </font>
    <font>
      <b/>
      <sz val="15"/>
      <color rgb="FFFFFFFF"/>
      <name val="Calibri"/>
      <family val="2"/>
    </font>
    <font>
      <b/>
      <sz val="15"/>
      <color rgb="FF000000"/>
      <name val="Calibri"/>
      <family val="2"/>
    </font>
    <font>
      <b/>
      <sz val="14"/>
      <color rgb="FF000000"/>
      <name val="Arial"/>
      <family val="2"/>
    </font>
    <font>
      <sz val="11"/>
      <color indexed="8"/>
      <name val="Calibri"/>
      <family val="2"/>
      <scheme val="minor"/>
    </font>
    <font>
      <sz val="36"/>
      <color theme="0"/>
      <name val="Calibri"/>
      <family val="2"/>
      <scheme val="minor"/>
    </font>
    <font>
      <sz val="14"/>
      <color rgb="FFFFFFFF"/>
      <name val="Calibri"/>
      <family val="2"/>
    </font>
    <font>
      <sz val="12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548235"/>
      <name val="Calibri"/>
      <family val="2"/>
      <scheme val="minor"/>
    </font>
    <font>
      <b/>
      <sz val="11"/>
      <color rgb="FFC659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548235"/>
      <name val="Calibri"/>
      <family val="2"/>
      <scheme val="minor"/>
    </font>
    <font>
      <b/>
      <sz val="10"/>
      <color rgb="FFC659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282E35"/>
        <bgColor indexed="64"/>
      </patternFill>
    </fill>
    <fill>
      <patternFill patternType="solid">
        <fgColor rgb="FF7C899A"/>
        <bgColor indexed="64"/>
      </patternFill>
    </fill>
    <fill>
      <patternFill patternType="solid">
        <fgColor rgb="FFA8B1BC"/>
        <bgColor indexed="64"/>
      </patternFill>
    </fill>
    <fill>
      <patternFill patternType="solid">
        <fgColor rgb="FFD3D8DD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rgb="FF757575"/>
        <bgColor indexed="64"/>
      </patternFill>
    </fill>
    <fill>
      <patternFill patternType="solid">
        <fgColor rgb="FF3B3B3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</fills>
  <borders count="76">
    <border>
      <left/>
      <right/>
      <top/>
      <bottom/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5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4" tint="-0.499984740745262"/>
      </right>
      <top style="thin">
        <color theme="5" tint="-0.24994659260841701"/>
      </top>
      <bottom style="thin">
        <color theme="5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ck">
        <color theme="5" tint="-0.24994659260841701"/>
      </right>
      <top style="thin">
        <color theme="9" tint="-0.24994659260841701"/>
      </top>
      <bottom/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9" tint="-0.24994659260841701"/>
      </left>
      <right style="thin">
        <color theme="9" tint="-0.24994659260841701"/>
      </right>
      <top style="medium">
        <color indexed="64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indexed="64"/>
      </top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5" tint="-0.24994659260841701"/>
      </right>
      <top style="medium">
        <color indexed="64"/>
      </top>
      <bottom style="thin">
        <color theme="9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medium">
        <color indexed="64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indexed="64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4" tint="-0.499984740745262"/>
      </right>
      <top style="medium">
        <color indexed="64"/>
      </top>
      <bottom style="thin">
        <color theme="5" tint="-0.24994659260841701"/>
      </bottom>
      <diagonal/>
    </border>
    <border>
      <left style="medium">
        <color theme="4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4" tint="-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9" tint="-0.24994659260841701"/>
      </right>
      <top style="thin">
        <color theme="9" tint="-0.24994659260841701"/>
      </top>
      <bottom style="medium">
        <color indexed="64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medium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medium">
        <color indexed="64"/>
      </bottom>
      <diagonal/>
    </border>
    <border>
      <left style="medium">
        <color theme="4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rgb="FF548235"/>
      </left>
      <right style="thin">
        <color rgb="FF548235"/>
      </right>
      <top style="thin">
        <color rgb="FF548235"/>
      </top>
      <bottom style="thin">
        <color rgb="FF548235"/>
      </bottom>
      <diagonal/>
    </border>
    <border>
      <left style="thick">
        <color rgb="FFC65911"/>
      </left>
      <right style="thin">
        <color rgb="FFC65911"/>
      </right>
      <top style="thin">
        <color rgb="FFC65911"/>
      </top>
      <bottom style="thin">
        <color rgb="FFC65911"/>
      </bottom>
      <diagonal/>
    </border>
    <border>
      <left style="medium">
        <color rgb="FF203764"/>
      </left>
      <right style="medium">
        <color rgb="FF203764"/>
      </right>
      <top/>
      <bottom/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thin">
        <color rgb="FF548235"/>
      </bottom>
      <diagonal/>
    </border>
    <border>
      <left style="thin">
        <color rgb="FF548235"/>
      </left>
      <right style="thick">
        <color rgb="FFC65911"/>
      </right>
      <top style="thin">
        <color rgb="FF548235"/>
      </top>
      <bottom style="thin">
        <color rgb="FF548235"/>
      </bottom>
      <diagonal/>
    </border>
    <border>
      <left style="thin">
        <color rgb="FFC65911"/>
      </left>
      <right style="thin">
        <color rgb="FFC65911"/>
      </right>
      <top style="thin">
        <color rgb="FFC65911"/>
      </top>
      <bottom style="thin">
        <color rgb="FFC65911"/>
      </bottom>
      <diagonal/>
    </border>
    <border>
      <left style="thin">
        <color rgb="FFC65911"/>
      </left>
      <right style="medium">
        <color rgb="FF203764"/>
      </right>
      <top style="thin">
        <color rgb="FFC65911"/>
      </top>
      <bottom style="thin">
        <color rgb="FFC65911"/>
      </bottom>
      <diagonal/>
    </border>
    <border>
      <left style="thin">
        <color rgb="FF548235"/>
      </left>
      <right/>
      <top style="thin">
        <color rgb="FF548235"/>
      </top>
      <bottom style="thin">
        <color rgb="FF548235"/>
      </bottom>
      <diagonal/>
    </border>
    <border>
      <left style="thick">
        <color rgb="FF548235"/>
      </left>
      <right/>
      <top style="medium">
        <color indexed="64"/>
      </top>
      <bottom style="thin">
        <color rgb="FF548235"/>
      </bottom>
      <diagonal/>
    </border>
    <border>
      <left/>
      <right/>
      <top style="medium">
        <color indexed="64"/>
      </top>
      <bottom style="thin">
        <color rgb="FF548235"/>
      </bottom>
      <diagonal/>
    </border>
    <border>
      <left/>
      <right style="thick">
        <color rgb="FFC65911"/>
      </right>
      <top style="medium">
        <color indexed="64"/>
      </top>
      <bottom style="thin">
        <color rgb="FF548235"/>
      </bottom>
      <diagonal/>
    </border>
    <border>
      <left style="thick">
        <color rgb="FFC65911"/>
      </left>
      <right/>
      <top style="medium">
        <color indexed="64"/>
      </top>
      <bottom style="thin">
        <color rgb="FFC65911"/>
      </bottom>
      <diagonal/>
    </border>
    <border>
      <left/>
      <right/>
      <top style="medium">
        <color indexed="64"/>
      </top>
      <bottom style="thin">
        <color rgb="FFC65911"/>
      </bottom>
      <diagonal/>
    </border>
    <border>
      <left/>
      <right style="medium">
        <color rgb="FF203764"/>
      </right>
      <top style="medium">
        <color indexed="64"/>
      </top>
      <bottom style="thin">
        <color rgb="FFC65911"/>
      </bottom>
      <diagonal/>
    </border>
  </borders>
  <cellStyleXfs count="2">
    <xf numFmtId="0" fontId="0" fillId="0" borderId="0"/>
    <xf numFmtId="0" fontId="18" fillId="0" borderId="0"/>
  </cellStyleXfs>
  <cellXfs count="216">
    <xf numFmtId="0" fontId="0" fillId="0" borderId="0" xfId="0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3" fontId="9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0" fillId="0" borderId="3" xfId="0" applyNumberFormat="1" applyBorder="1"/>
    <xf numFmtId="3" fontId="9" fillId="0" borderId="4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0" fillId="0" borderId="6" xfId="0" applyNumberFormat="1" applyBorder="1"/>
    <xf numFmtId="3" fontId="9" fillId="0" borderId="3" xfId="0" applyNumberFormat="1" applyFont="1" applyBorder="1"/>
    <xf numFmtId="3" fontId="9" fillId="0" borderId="7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3" fontId="9" fillId="0" borderId="9" xfId="0" applyNumberFormat="1" applyFont="1" applyBorder="1"/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9" fillId="0" borderId="12" xfId="0" applyNumberFormat="1" applyFont="1" applyBorder="1"/>
    <xf numFmtId="3" fontId="9" fillId="0" borderId="6" xfId="0" applyNumberFormat="1" applyFont="1" applyBorder="1"/>
    <xf numFmtId="0" fontId="3" fillId="2" borderId="13" xfId="0" applyFont="1" applyFill="1" applyBorder="1"/>
    <xf numFmtId="0" fontId="1" fillId="5" borderId="20" xfId="0" applyFont="1" applyFill="1" applyBorder="1" applyAlignment="1">
      <alignment horizontal="center" wrapText="1"/>
    </xf>
    <xf numFmtId="0" fontId="3" fillId="2" borderId="21" xfId="0" applyFont="1" applyFill="1" applyBorder="1"/>
    <xf numFmtId="0" fontId="1" fillId="5" borderId="22" xfId="0" applyFont="1" applyFill="1" applyBorder="1" applyAlignment="1">
      <alignment horizontal="center" wrapText="1"/>
    </xf>
    <xf numFmtId="164" fontId="8" fillId="2" borderId="21" xfId="0" applyNumberFormat="1" applyFont="1" applyFill="1" applyBorder="1" applyAlignment="1">
      <alignment vertical="center"/>
    </xf>
    <xf numFmtId="3" fontId="9" fillId="6" borderId="22" xfId="0" applyNumberFormat="1" applyFont="1" applyFill="1" applyBorder="1" applyAlignment="1">
      <alignment vertical="center"/>
    </xf>
    <xf numFmtId="3" fontId="1" fillId="7" borderId="23" xfId="0" applyNumberFormat="1" applyFont="1" applyFill="1" applyBorder="1"/>
    <xf numFmtId="3" fontId="1" fillId="7" borderId="24" xfId="0" applyNumberFormat="1" applyFont="1" applyFill="1" applyBorder="1"/>
    <xf numFmtId="3" fontId="1" fillId="8" borderId="25" xfId="0" applyNumberFormat="1" applyFont="1" applyFill="1" applyBorder="1"/>
    <xf numFmtId="3" fontId="1" fillId="5" borderId="26" xfId="0" applyNumberFormat="1" applyFont="1" applyFill="1" applyBorder="1"/>
    <xf numFmtId="3" fontId="2" fillId="5" borderId="22" xfId="0" applyNumberFormat="1" applyFont="1" applyFill="1" applyBorder="1"/>
    <xf numFmtId="3" fontId="1" fillId="8" borderId="27" xfId="0" applyNumberFormat="1" applyFont="1" applyFill="1" applyBorder="1"/>
    <xf numFmtId="3" fontId="1" fillId="8" borderId="28" xfId="0" applyNumberFormat="1" applyFont="1" applyFill="1" applyBorder="1"/>
    <xf numFmtId="3" fontId="1" fillId="5" borderId="29" xfId="0" applyNumberFormat="1" applyFont="1" applyFill="1" applyBorder="1"/>
    <xf numFmtId="3" fontId="2" fillId="7" borderId="23" xfId="0" applyNumberFormat="1" applyFont="1" applyFill="1" applyBorder="1"/>
    <xf numFmtId="3" fontId="2" fillId="7" borderId="30" xfId="0" applyNumberFormat="1" applyFont="1" applyFill="1" applyBorder="1"/>
    <xf numFmtId="3" fontId="2" fillId="8" borderId="28" xfId="0" applyNumberFormat="1" applyFont="1" applyFill="1" applyBorder="1"/>
    <xf numFmtId="3" fontId="2" fillId="5" borderId="29" xfId="0" applyNumberFormat="1" applyFont="1" applyFill="1" applyBorder="1"/>
    <xf numFmtId="0" fontId="12" fillId="9" borderId="36" xfId="0" applyFont="1" applyFill="1" applyBorder="1" applyAlignment="1">
      <alignment horizontal="center" wrapText="1" readingOrder="1"/>
    </xf>
    <xf numFmtId="0" fontId="12" fillId="9" borderId="37" xfId="0" applyFont="1" applyFill="1" applyBorder="1" applyAlignment="1">
      <alignment horizontal="center" wrapText="1" readingOrder="1"/>
    </xf>
    <xf numFmtId="0" fontId="12" fillId="9" borderId="38" xfId="0" applyFont="1" applyFill="1" applyBorder="1" applyAlignment="1">
      <alignment horizontal="center" wrapText="1" readingOrder="1"/>
    </xf>
    <xf numFmtId="0" fontId="12" fillId="10" borderId="39" xfId="0" applyFont="1" applyFill="1" applyBorder="1" applyAlignment="1">
      <alignment horizontal="left" wrapText="1" readingOrder="1"/>
    </xf>
    <xf numFmtId="0" fontId="13" fillId="11" borderId="39" xfId="0" applyFont="1" applyFill="1" applyBorder="1" applyAlignment="1">
      <alignment horizontal="center" wrapText="1" readingOrder="1"/>
    </xf>
    <xf numFmtId="0" fontId="13" fillId="12" borderId="40" xfId="0" applyFont="1" applyFill="1" applyBorder="1" applyAlignment="1">
      <alignment horizontal="left" wrapText="1" readingOrder="1"/>
    </xf>
    <xf numFmtId="0" fontId="13" fillId="13" borderId="41" xfId="0" applyFont="1" applyFill="1" applyBorder="1" applyAlignment="1">
      <alignment horizontal="left" wrapText="1" readingOrder="1"/>
    </xf>
    <xf numFmtId="0" fontId="13" fillId="14" borderId="40" xfId="0" applyFont="1" applyFill="1" applyBorder="1" applyAlignment="1">
      <alignment horizontal="center" wrapText="1" readingOrder="1"/>
    </xf>
    <xf numFmtId="0" fontId="13" fillId="15" borderId="41" xfId="0" applyFont="1" applyFill="1" applyBorder="1" applyAlignment="1">
      <alignment horizontal="center" wrapText="1" readingOrder="1"/>
    </xf>
    <xf numFmtId="0" fontId="13" fillId="16" borderId="40" xfId="0" applyFont="1" applyFill="1" applyBorder="1" applyAlignment="1">
      <alignment horizontal="center" wrapText="1" readingOrder="1"/>
    </xf>
    <xf numFmtId="0" fontId="13" fillId="17" borderId="41" xfId="0" applyFont="1" applyFill="1" applyBorder="1" applyAlignment="1">
      <alignment horizontal="center" wrapText="1" readingOrder="1"/>
    </xf>
    <xf numFmtId="0" fontId="12" fillId="10" borderId="36" xfId="0" applyFont="1" applyFill="1" applyBorder="1" applyAlignment="1">
      <alignment horizontal="left" wrapText="1" readingOrder="1"/>
    </xf>
    <xf numFmtId="0" fontId="13" fillId="11" borderId="36" xfId="0" applyFont="1" applyFill="1" applyBorder="1" applyAlignment="1">
      <alignment horizontal="center" wrapText="1" readingOrder="1"/>
    </xf>
    <xf numFmtId="3" fontId="13" fillId="12" borderId="42" xfId="0" applyNumberFormat="1" applyFont="1" applyFill="1" applyBorder="1" applyAlignment="1">
      <alignment horizontal="center" wrapText="1" readingOrder="1"/>
    </xf>
    <xf numFmtId="9" fontId="14" fillId="13" borderId="34" xfId="0" applyNumberFormat="1" applyFont="1" applyFill="1" applyBorder="1" applyAlignment="1">
      <alignment horizontal="center" wrapText="1" readingOrder="1"/>
    </xf>
    <xf numFmtId="0" fontId="13" fillId="14" borderId="42" xfId="0" applyFont="1" applyFill="1" applyBorder="1" applyAlignment="1">
      <alignment horizontal="center" wrapText="1" readingOrder="1"/>
    </xf>
    <xf numFmtId="0" fontId="13" fillId="15" borderId="34" xfId="0" applyFont="1" applyFill="1" applyBorder="1" applyAlignment="1">
      <alignment horizontal="center" wrapText="1" readingOrder="1"/>
    </xf>
    <xf numFmtId="0" fontId="13" fillId="16" borderId="42" xfId="0" applyFont="1" applyFill="1" applyBorder="1" applyAlignment="1">
      <alignment horizontal="center" wrapText="1" readingOrder="1"/>
    </xf>
    <xf numFmtId="0" fontId="13" fillId="17" borderId="34" xfId="0" applyFont="1" applyFill="1" applyBorder="1" applyAlignment="1">
      <alignment horizontal="center" wrapText="1" readingOrder="1"/>
    </xf>
    <xf numFmtId="0" fontId="12" fillId="18" borderId="36" xfId="0" applyFont="1" applyFill="1" applyBorder="1" applyAlignment="1">
      <alignment horizontal="center" wrapText="1" readingOrder="1"/>
    </xf>
    <xf numFmtId="0" fontId="13" fillId="12" borderId="42" xfId="0" applyFont="1" applyFill="1" applyBorder="1" applyAlignment="1">
      <alignment horizontal="center" wrapText="1" readingOrder="1"/>
    </xf>
    <xf numFmtId="0" fontId="12" fillId="10" borderId="35" xfId="0" applyFont="1" applyFill="1" applyBorder="1" applyAlignment="1">
      <alignment horizontal="left" wrapText="1" readingOrder="1"/>
    </xf>
    <xf numFmtId="0" fontId="13" fillId="11" borderId="35" xfId="0" applyFont="1" applyFill="1" applyBorder="1" applyAlignment="1">
      <alignment horizontal="center" wrapText="1" readingOrder="1"/>
    </xf>
    <xf numFmtId="0" fontId="13" fillId="12" borderId="43" xfId="0" applyFont="1" applyFill="1" applyBorder="1" applyAlignment="1">
      <alignment horizontal="center" wrapText="1" readingOrder="1"/>
    </xf>
    <xf numFmtId="9" fontId="14" fillId="13" borderId="33" xfId="0" applyNumberFormat="1" applyFont="1" applyFill="1" applyBorder="1" applyAlignment="1">
      <alignment horizontal="center" wrapText="1" readingOrder="1"/>
    </xf>
    <xf numFmtId="0" fontId="13" fillId="14" borderId="43" xfId="0" applyFont="1" applyFill="1" applyBorder="1" applyAlignment="1">
      <alignment horizontal="center" wrapText="1" readingOrder="1"/>
    </xf>
    <xf numFmtId="0" fontId="13" fillId="15" borderId="33" xfId="0" applyFont="1" applyFill="1" applyBorder="1" applyAlignment="1">
      <alignment horizontal="center" wrapText="1" readingOrder="1"/>
    </xf>
    <xf numFmtId="0" fontId="13" fillId="16" borderId="43" xfId="0" applyFont="1" applyFill="1" applyBorder="1" applyAlignment="1">
      <alignment horizontal="center" wrapText="1" readingOrder="1"/>
    </xf>
    <xf numFmtId="0" fontId="13" fillId="17" borderId="33" xfId="0" applyFont="1" applyFill="1" applyBorder="1" applyAlignment="1">
      <alignment horizontal="center" wrapText="1" readingOrder="1"/>
    </xf>
    <xf numFmtId="0" fontId="12" fillId="18" borderId="35" xfId="0" applyFont="1" applyFill="1" applyBorder="1" applyAlignment="1">
      <alignment horizontal="center" wrapText="1" readingOrder="1"/>
    </xf>
    <xf numFmtId="0" fontId="12" fillId="10" borderId="44" xfId="0" applyFont="1" applyFill="1" applyBorder="1" applyAlignment="1">
      <alignment horizontal="left" wrapText="1" readingOrder="1"/>
    </xf>
    <xf numFmtId="0" fontId="13" fillId="11" borderId="44" xfId="0" applyFont="1" applyFill="1" applyBorder="1" applyAlignment="1">
      <alignment horizontal="center" wrapText="1" readingOrder="1"/>
    </xf>
    <xf numFmtId="0" fontId="13" fillId="12" borderId="45" xfId="0" applyFont="1" applyFill="1" applyBorder="1" applyAlignment="1">
      <alignment horizontal="center" wrapText="1" readingOrder="1"/>
    </xf>
    <xf numFmtId="0" fontId="13" fillId="13" borderId="46" xfId="0" applyFont="1" applyFill="1" applyBorder="1" applyAlignment="1">
      <alignment horizontal="center" wrapText="1" readingOrder="1"/>
    </xf>
    <xf numFmtId="0" fontId="13" fillId="14" borderId="45" xfId="0" applyFont="1" applyFill="1" applyBorder="1" applyAlignment="1">
      <alignment horizontal="center" wrapText="1" readingOrder="1"/>
    </xf>
    <xf numFmtId="0" fontId="13" fillId="15" borderId="46" xfId="0" applyFont="1" applyFill="1" applyBorder="1" applyAlignment="1">
      <alignment horizontal="center" wrapText="1" readingOrder="1"/>
    </xf>
    <xf numFmtId="0" fontId="13" fillId="16" borderId="45" xfId="0" applyFont="1" applyFill="1" applyBorder="1" applyAlignment="1">
      <alignment horizontal="center" wrapText="1" readingOrder="1"/>
    </xf>
    <xf numFmtId="0" fontId="13" fillId="17" borderId="46" xfId="0" applyFont="1" applyFill="1" applyBorder="1" applyAlignment="1">
      <alignment horizontal="center" wrapText="1" readingOrder="1"/>
    </xf>
    <xf numFmtId="0" fontId="12" fillId="18" borderId="44" xfId="0" applyFont="1" applyFill="1" applyBorder="1" applyAlignment="1">
      <alignment horizontal="center" wrapText="1" readingOrder="1"/>
    </xf>
    <xf numFmtId="0" fontId="10" fillId="9" borderId="32" xfId="0" applyFont="1" applyFill="1" applyBorder="1" applyAlignment="1">
      <alignment wrapText="1"/>
    </xf>
    <xf numFmtId="0" fontId="13" fillId="12" borderId="40" xfId="0" applyFont="1" applyFill="1" applyBorder="1" applyAlignment="1">
      <alignment horizontal="center" wrapText="1" readingOrder="1"/>
    </xf>
    <xf numFmtId="0" fontId="13" fillId="14" borderId="39" xfId="0" applyFont="1" applyFill="1" applyBorder="1" applyAlignment="1">
      <alignment horizontal="center" wrapText="1" readingOrder="1"/>
    </xf>
    <xf numFmtId="0" fontId="13" fillId="15" borderId="39" xfId="0" applyFont="1" applyFill="1" applyBorder="1" applyAlignment="1">
      <alignment horizontal="center" wrapText="1" readingOrder="1"/>
    </xf>
    <xf numFmtId="0" fontId="13" fillId="16" borderId="36" xfId="0" applyFont="1" applyFill="1" applyBorder="1" applyAlignment="1">
      <alignment horizontal="center" wrapText="1" readingOrder="1"/>
    </xf>
    <xf numFmtId="0" fontId="13" fillId="17" borderId="39" xfId="0" applyFont="1" applyFill="1" applyBorder="1" applyAlignment="1">
      <alignment horizontal="center" wrapText="1" readingOrder="1"/>
    </xf>
    <xf numFmtId="9" fontId="16" fillId="13" borderId="34" xfId="0" applyNumberFormat="1" applyFont="1" applyFill="1" applyBorder="1" applyAlignment="1">
      <alignment horizontal="center" wrapText="1" readingOrder="1"/>
    </xf>
    <xf numFmtId="0" fontId="13" fillId="14" borderId="36" xfId="0" applyFont="1" applyFill="1" applyBorder="1" applyAlignment="1">
      <alignment horizontal="center" wrapText="1" readingOrder="1"/>
    </xf>
    <xf numFmtId="0" fontId="13" fillId="15" borderId="36" xfId="0" applyFont="1" applyFill="1" applyBorder="1" applyAlignment="1">
      <alignment horizontal="center" wrapText="1" readingOrder="1"/>
    </xf>
    <xf numFmtId="0" fontId="13" fillId="17" borderId="36" xfId="0" applyFont="1" applyFill="1" applyBorder="1" applyAlignment="1">
      <alignment horizontal="center" wrapText="1" readingOrder="1"/>
    </xf>
    <xf numFmtId="9" fontId="16" fillId="13" borderId="33" xfId="0" applyNumberFormat="1" applyFont="1" applyFill="1" applyBorder="1" applyAlignment="1">
      <alignment horizontal="center" wrapText="1" readingOrder="1"/>
    </xf>
    <xf numFmtId="0" fontId="13" fillId="14" borderId="35" xfId="0" applyFont="1" applyFill="1" applyBorder="1" applyAlignment="1">
      <alignment horizontal="center" wrapText="1" readingOrder="1"/>
    </xf>
    <xf numFmtId="0" fontId="13" fillId="15" borderId="35" xfId="0" applyFont="1" applyFill="1" applyBorder="1" applyAlignment="1">
      <alignment horizontal="center" wrapText="1" readingOrder="1"/>
    </xf>
    <xf numFmtId="0" fontId="13" fillId="16" borderId="35" xfId="0" applyFont="1" applyFill="1" applyBorder="1" applyAlignment="1">
      <alignment horizontal="center" wrapText="1" readingOrder="1"/>
    </xf>
    <xf numFmtId="0" fontId="13" fillId="17" borderId="35" xfId="0" applyFont="1" applyFill="1" applyBorder="1" applyAlignment="1">
      <alignment horizontal="center" wrapText="1" readingOrder="1"/>
    </xf>
    <xf numFmtId="0" fontId="12" fillId="9" borderId="40" xfId="0" applyFont="1" applyFill="1" applyBorder="1" applyAlignment="1">
      <alignment horizontal="center" wrapText="1" readingOrder="1"/>
    </xf>
    <xf numFmtId="3" fontId="13" fillId="11" borderId="39" xfId="0" applyNumberFormat="1" applyFont="1" applyFill="1" applyBorder="1" applyAlignment="1">
      <alignment horizontal="center" wrapText="1" readingOrder="1"/>
    </xf>
    <xf numFmtId="0" fontId="13" fillId="12" borderId="39" xfId="0" applyFont="1" applyFill="1" applyBorder="1" applyAlignment="1">
      <alignment horizontal="center" wrapText="1" readingOrder="1"/>
    </xf>
    <xf numFmtId="0" fontId="13" fillId="13" borderId="39" xfId="0" applyFont="1" applyFill="1" applyBorder="1" applyAlignment="1">
      <alignment horizontal="center" wrapText="1" readingOrder="1"/>
    </xf>
    <xf numFmtId="3" fontId="13" fillId="14" borderId="39" xfId="0" applyNumberFormat="1" applyFont="1" applyFill="1" applyBorder="1" applyAlignment="1">
      <alignment horizontal="center" wrapText="1" readingOrder="1"/>
    </xf>
    <xf numFmtId="3" fontId="13" fillId="15" borderId="39" xfId="0" applyNumberFormat="1" applyFont="1" applyFill="1" applyBorder="1" applyAlignment="1">
      <alignment horizontal="center" wrapText="1" readingOrder="1"/>
    </xf>
    <xf numFmtId="3" fontId="13" fillId="16" borderId="36" xfId="0" applyNumberFormat="1" applyFont="1" applyFill="1" applyBorder="1" applyAlignment="1">
      <alignment horizontal="center" wrapText="1" readingOrder="1"/>
    </xf>
    <xf numFmtId="3" fontId="13" fillId="17" borderId="39" xfId="0" applyNumberFormat="1" applyFont="1" applyFill="1" applyBorder="1" applyAlignment="1">
      <alignment horizontal="center" wrapText="1" readingOrder="1"/>
    </xf>
    <xf numFmtId="3" fontId="12" fillId="18" borderId="36" xfId="0" applyNumberFormat="1" applyFont="1" applyFill="1" applyBorder="1" applyAlignment="1">
      <alignment horizontal="center" wrapText="1" readingOrder="1"/>
    </xf>
    <xf numFmtId="3" fontId="13" fillId="11" borderId="36" xfId="0" applyNumberFormat="1" applyFont="1" applyFill="1" applyBorder="1" applyAlignment="1">
      <alignment horizontal="center" wrapText="1" readingOrder="1"/>
    </xf>
    <xf numFmtId="3" fontId="13" fillId="12" borderId="36" xfId="0" applyNumberFormat="1" applyFont="1" applyFill="1" applyBorder="1" applyAlignment="1">
      <alignment horizontal="center" wrapText="1" readingOrder="1"/>
    </xf>
    <xf numFmtId="9" fontId="17" fillId="13" borderId="36" xfId="0" applyNumberFormat="1" applyFont="1" applyFill="1" applyBorder="1" applyAlignment="1">
      <alignment horizontal="center" wrapText="1" readingOrder="1"/>
    </xf>
    <xf numFmtId="3" fontId="13" fillId="14" borderId="36" xfId="0" applyNumberFormat="1" applyFont="1" applyFill="1" applyBorder="1" applyAlignment="1">
      <alignment horizontal="center" wrapText="1" readingOrder="1"/>
    </xf>
    <xf numFmtId="3" fontId="13" fillId="15" borderId="36" xfId="0" applyNumberFormat="1" applyFont="1" applyFill="1" applyBorder="1" applyAlignment="1">
      <alignment horizontal="center" wrapText="1" readingOrder="1"/>
    </xf>
    <xf numFmtId="3" fontId="13" fillId="17" borderId="36" xfId="0" applyNumberFormat="1" applyFont="1" applyFill="1" applyBorder="1" applyAlignment="1">
      <alignment horizontal="center" wrapText="1" readingOrder="1"/>
    </xf>
    <xf numFmtId="3" fontId="13" fillId="11" borderId="35" xfId="0" applyNumberFormat="1" applyFont="1" applyFill="1" applyBorder="1" applyAlignment="1">
      <alignment horizontal="center" wrapText="1" readingOrder="1"/>
    </xf>
    <xf numFmtId="3" fontId="13" fillId="12" borderId="35" xfId="0" applyNumberFormat="1" applyFont="1" applyFill="1" applyBorder="1" applyAlignment="1">
      <alignment horizontal="center" wrapText="1" readingOrder="1"/>
    </xf>
    <xf numFmtId="9" fontId="17" fillId="13" borderId="35" xfId="0" applyNumberFormat="1" applyFont="1" applyFill="1" applyBorder="1" applyAlignment="1">
      <alignment horizontal="center" wrapText="1" readingOrder="1"/>
    </xf>
    <xf numFmtId="3" fontId="13" fillId="14" borderId="35" xfId="0" applyNumberFormat="1" applyFont="1" applyFill="1" applyBorder="1" applyAlignment="1">
      <alignment horizontal="center" wrapText="1" readingOrder="1"/>
    </xf>
    <xf numFmtId="3" fontId="13" fillId="15" borderId="35" xfId="0" applyNumberFormat="1" applyFont="1" applyFill="1" applyBorder="1" applyAlignment="1">
      <alignment horizontal="center" wrapText="1" readingOrder="1"/>
    </xf>
    <xf numFmtId="3" fontId="13" fillId="16" borderId="35" xfId="0" applyNumberFormat="1" applyFont="1" applyFill="1" applyBorder="1" applyAlignment="1">
      <alignment horizontal="center" wrapText="1" readingOrder="1"/>
    </xf>
    <xf numFmtId="3" fontId="13" fillId="17" borderId="35" xfId="0" applyNumberFormat="1" applyFont="1" applyFill="1" applyBorder="1" applyAlignment="1">
      <alignment horizontal="center" wrapText="1" readingOrder="1"/>
    </xf>
    <xf numFmtId="3" fontId="13" fillId="11" borderId="44" xfId="0" applyNumberFormat="1" applyFont="1" applyFill="1" applyBorder="1" applyAlignment="1">
      <alignment horizontal="center" wrapText="1" readingOrder="1"/>
    </xf>
    <xf numFmtId="3" fontId="13" fillId="14" borderId="45" xfId="0" applyNumberFormat="1" applyFont="1" applyFill="1" applyBorder="1" applyAlignment="1">
      <alignment horizontal="center" wrapText="1" readingOrder="1"/>
    </xf>
    <xf numFmtId="3" fontId="13" fillId="15" borderId="46" xfId="0" applyNumberFormat="1" applyFont="1" applyFill="1" applyBorder="1" applyAlignment="1">
      <alignment horizontal="center" wrapText="1" readingOrder="1"/>
    </xf>
    <xf numFmtId="3" fontId="13" fillId="16" borderId="45" xfId="0" applyNumberFormat="1" applyFont="1" applyFill="1" applyBorder="1" applyAlignment="1">
      <alignment horizontal="center" wrapText="1" readingOrder="1"/>
    </xf>
    <xf numFmtId="3" fontId="13" fillId="17" borderId="46" xfId="0" applyNumberFormat="1" applyFont="1" applyFill="1" applyBorder="1" applyAlignment="1">
      <alignment horizontal="center" wrapText="1" readingOrder="1"/>
    </xf>
    <xf numFmtId="3" fontId="12" fillId="18" borderId="44" xfId="0" applyNumberFormat="1" applyFont="1" applyFill="1" applyBorder="1" applyAlignment="1">
      <alignment horizontal="center" wrapText="1" readingOrder="1"/>
    </xf>
    <xf numFmtId="0" fontId="0" fillId="0" borderId="0" xfId="0" applyAlignment="1">
      <alignment horizontal="center"/>
    </xf>
    <xf numFmtId="0" fontId="12" fillId="9" borderId="49" xfId="0" applyFont="1" applyFill="1" applyBorder="1" applyAlignment="1">
      <alignment horizontal="center" wrapText="1" readingOrder="1"/>
    </xf>
    <xf numFmtId="0" fontId="12" fillId="9" borderId="51" xfId="0" applyFont="1" applyFill="1" applyBorder="1" applyAlignment="1">
      <alignment horizontal="center" wrapText="1" readingOrder="1"/>
    </xf>
    <xf numFmtId="0" fontId="12" fillId="10" borderId="52" xfId="0" applyFont="1" applyFill="1" applyBorder="1" applyAlignment="1">
      <alignment horizontal="left" wrapText="1" readingOrder="1"/>
    </xf>
    <xf numFmtId="0" fontId="12" fillId="18" borderId="53" xfId="0" applyFont="1" applyFill="1" applyBorder="1" applyAlignment="1">
      <alignment horizontal="center" wrapText="1" readingOrder="1"/>
    </xf>
    <xf numFmtId="0" fontId="12" fillId="10" borderId="54" xfId="0" applyFont="1" applyFill="1" applyBorder="1" applyAlignment="1">
      <alignment horizontal="left" wrapText="1" readingOrder="1"/>
    </xf>
    <xf numFmtId="0" fontId="12" fillId="18" borderId="55" xfId="0" applyFont="1" applyFill="1" applyBorder="1" applyAlignment="1">
      <alignment horizontal="center" wrapText="1" readingOrder="1"/>
    </xf>
    <xf numFmtId="0" fontId="12" fillId="10" borderId="56" xfId="0" applyFont="1" applyFill="1" applyBorder="1" applyAlignment="1">
      <alignment horizontal="left" wrapText="1" readingOrder="1"/>
    </xf>
    <xf numFmtId="0" fontId="12" fillId="18" borderId="51" xfId="0" applyFont="1" applyFill="1" applyBorder="1" applyAlignment="1">
      <alignment horizontal="center" wrapText="1" readingOrder="1"/>
    </xf>
    <xf numFmtId="0" fontId="12" fillId="10" borderId="57" xfId="0" applyFont="1" applyFill="1" applyBorder="1" applyAlignment="1">
      <alignment horizontal="left" wrapText="1" readingOrder="1"/>
    </xf>
    <xf numFmtId="0" fontId="13" fillId="11" borderId="58" xfId="0" applyFont="1" applyFill="1" applyBorder="1" applyAlignment="1">
      <alignment horizontal="center" wrapText="1" readingOrder="1"/>
    </xf>
    <xf numFmtId="0" fontId="13" fillId="12" borderId="59" xfId="0" applyFont="1" applyFill="1" applyBorder="1" applyAlignment="1">
      <alignment horizontal="center" wrapText="1" readingOrder="1"/>
    </xf>
    <xf numFmtId="0" fontId="13" fillId="13" borderId="60" xfId="0" applyFont="1" applyFill="1" applyBorder="1" applyAlignment="1">
      <alignment horizontal="center" wrapText="1" readingOrder="1"/>
    </xf>
    <xf numFmtId="0" fontId="13" fillId="14" borderId="59" xfId="0" applyFont="1" applyFill="1" applyBorder="1" applyAlignment="1">
      <alignment horizontal="center" wrapText="1" readingOrder="1"/>
    </xf>
    <xf numFmtId="0" fontId="13" fillId="15" borderId="60" xfId="0" applyFont="1" applyFill="1" applyBorder="1" applyAlignment="1">
      <alignment horizontal="center" wrapText="1" readingOrder="1"/>
    </xf>
    <xf numFmtId="0" fontId="13" fillId="16" borderId="59" xfId="0" applyFont="1" applyFill="1" applyBorder="1" applyAlignment="1">
      <alignment horizontal="center" wrapText="1" readingOrder="1"/>
    </xf>
    <xf numFmtId="0" fontId="13" fillId="17" borderId="60" xfId="0" applyFont="1" applyFill="1" applyBorder="1" applyAlignment="1">
      <alignment horizontal="center" wrapText="1" readingOrder="1"/>
    </xf>
    <xf numFmtId="0" fontId="12" fillId="18" borderId="61" xfId="0" applyFont="1" applyFill="1" applyBorder="1" applyAlignment="1">
      <alignment horizontal="center" wrapText="1" readingOrder="1"/>
    </xf>
    <xf numFmtId="0" fontId="22" fillId="10" borderId="36" xfId="0" applyFont="1" applyFill="1" applyBorder="1" applyAlignment="1">
      <alignment horizontal="left" wrapText="1" readingOrder="1"/>
    </xf>
    <xf numFmtId="3" fontId="23" fillId="11" borderId="36" xfId="0" applyNumberFormat="1" applyFont="1" applyFill="1" applyBorder="1" applyAlignment="1">
      <alignment horizontal="center" wrapText="1" readingOrder="1"/>
    </xf>
    <xf numFmtId="3" fontId="23" fillId="12" borderId="36" xfId="0" applyNumberFormat="1" applyFont="1" applyFill="1" applyBorder="1" applyAlignment="1">
      <alignment horizontal="center" wrapText="1" readingOrder="1"/>
    </xf>
    <xf numFmtId="9" fontId="24" fillId="13" borderId="36" xfId="0" applyNumberFormat="1" applyFont="1" applyFill="1" applyBorder="1" applyAlignment="1">
      <alignment horizontal="center" wrapText="1" readingOrder="1"/>
    </xf>
    <xf numFmtId="3" fontId="23" fillId="14" borderId="36" xfId="0" applyNumberFormat="1" applyFont="1" applyFill="1" applyBorder="1" applyAlignment="1">
      <alignment horizontal="center" wrapText="1" readingOrder="1"/>
    </xf>
    <xf numFmtId="3" fontId="23" fillId="15" borderId="36" xfId="0" applyNumberFormat="1" applyFont="1" applyFill="1" applyBorder="1" applyAlignment="1">
      <alignment horizontal="center" wrapText="1" readingOrder="1"/>
    </xf>
    <xf numFmtId="3" fontId="23" fillId="16" borderId="36" xfId="0" applyNumberFormat="1" applyFont="1" applyFill="1" applyBorder="1" applyAlignment="1">
      <alignment horizontal="center" wrapText="1" readingOrder="1"/>
    </xf>
    <xf numFmtId="3" fontId="23" fillId="17" borderId="36" xfId="0" applyNumberFormat="1" applyFont="1" applyFill="1" applyBorder="1" applyAlignment="1">
      <alignment horizontal="center" wrapText="1" readingOrder="1"/>
    </xf>
    <xf numFmtId="0" fontId="22" fillId="18" borderId="36" xfId="0" applyFont="1" applyFill="1" applyBorder="1" applyAlignment="1">
      <alignment horizontal="center" wrapText="1" readingOrder="1"/>
    </xf>
    <xf numFmtId="3" fontId="22" fillId="18" borderId="36" xfId="0" applyNumberFormat="1" applyFont="1" applyFill="1" applyBorder="1" applyAlignment="1">
      <alignment horizontal="center" wrapText="1" readingOrder="1"/>
    </xf>
    <xf numFmtId="0" fontId="22" fillId="10" borderId="35" xfId="0" applyFont="1" applyFill="1" applyBorder="1" applyAlignment="1">
      <alignment horizontal="left" wrapText="1" readingOrder="1"/>
    </xf>
    <xf numFmtId="3" fontId="23" fillId="11" borderId="35" xfId="0" applyNumberFormat="1" applyFont="1" applyFill="1" applyBorder="1" applyAlignment="1">
      <alignment horizontal="center" wrapText="1" readingOrder="1"/>
    </xf>
    <xf numFmtId="3" fontId="23" fillId="12" borderId="35" xfId="0" applyNumberFormat="1" applyFont="1" applyFill="1" applyBorder="1" applyAlignment="1">
      <alignment horizontal="center" wrapText="1" readingOrder="1"/>
    </xf>
    <xf numFmtId="9" fontId="24" fillId="13" borderId="35" xfId="0" applyNumberFormat="1" applyFont="1" applyFill="1" applyBorder="1" applyAlignment="1">
      <alignment horizontal="center" wrapText="1" readingOrder="1"/>
    </xf>
    <xf numFmtId="3" fontId="23" fillId="14" borderId="35" xfId="0" applyNumberFormat="1" applyFont="1" applyFill="1" applyBorder="1" applyAlignment="1">
      <alignment horizontal="center" wrapText="1" readingOrder="1"/>
    </xf>
    <xf numFmtId="3" fontId="23" fillId="15" borderId="35" xfId="0" applyNumberFormat="1" applyFont="1" applyFill="1" applyBorder="1" applyAlignment="1">
      <alignment horizontal="center" wrapText="1" readingOrder="1"/>
    </xf>
    <xf numFmtId="3" fontId="23" fillId="16" borderId="35" xfId="0" applyNumberFormat="1" applyFont="1" applyFill="1" applyBorder="1" applyAlignment="1">
      <alignment horizontal="center" wrapText="1" readingOrder="1"/>
    </xf>
    <xf numFmtId="3" fontId="23" fillId="17" borderId="35" xfId="0" applyNumberFormat="1" applyFont="1" applyFill="1" applyBorder="1" applyAlignment="1">
      <alignment horizontal="center" wrapText="1" readingOrder="1"/>
    </xf>
    <xf numFmtId="0" fontId="22" fillId="18" borderId="35" xfId="0" applyFont="1" applyFill="1" applyBorder="1" applyAlignment="1">
      <alignment horizontal="center" wrapText="1" readingOrder="1"/>
    </xf>
    <xf numFmtId="0" fontId="20" fillId="10" borderId="44" xfId="0" applyFont="1" applyFill="1" applyBorder="1" applyAlignment="1">
      <alignment horizontal="left" wrapText="1" readingOrder="1"/>
    </xf>
    <xf numFmtId="0" fontId="12" fillId="9" borderId="35" xfId="0" applyFont="1" applyFill="1" applyBorder="1" applyAlignment="1">
      <alignment horizontal="center" vertical="top" wrapText="1" readingOrder="1"/>
    </xf>
    <xf numFmtId="0" fontId="3" fillId="20" borderId="0" xfId="0" applyFont="1" applyFill="1"/>
    <xf numFmtId="0" fontId="27" fillId="23" borderId="64" xfId="0" applyFont="1" applyFill="1" applyBorder="1" applyAlignment="1">
      <alignment horizontal="center" wrapText="1"/>
    </xf>
    <xf numFmtId="0" fontId="28" fillId="21" borderId="62" xfId="0" applyFont="1" applyFill="1" applyBorder="1" applyAlignment="1">
      <alignment horizontal="center"/>
    </xf>
    <xf numFmtId="0" fontId="28" fillId="21" borderId="65" xfId="0" applyFont="1" applyFill="1" applyBorder="1" applyAlignment="1">
      <alignment horizontal="center"/>
    </xf>
    <xf numFmtId="0" fontId="28" fillId="21" borderId="66" xfId="0" applyFont="1" applyFill="1" applyBorder="1" applyAlignment="1">
      <alignment horizontal="center"/>
    </xf>
    <xf numFmtId="0" fontId="29" fillId="22" borderId="63" xfId="0" applyFont="1" applyFill="1" applyBorder="1" applyAlignment="1">
      <alignment horizontal="center"/>
    </xf>
    <xf numFmtId="0" fontId="29" fillId="22" borderId="67" xfId="0" applyFont="1" applyFill="1" applyBorder="1" applyAlignment="1">
      <alignment horizontal="center"/>
    </xf>
    <xf numFmtId="0" fontId="29" fillId="22" borderId="68" xfId="0" applyFont="1" applyFill="1" applyBorder="1" applyAlignment="1">
      <alignment horizontal="center"/>
    </xf>
    <xf numFmtId="16" fontId="8" fillId="20" borderId="0" xfId="0" applyNumberFormat="1" applyFont="1" applyFill="1" applyAlignment="1">
      <alignment vertical="center"/>
    </xf>
    <xf numFmtId="3" fontId="30" fillId="0" borderId="62" xfId="0" applyNumberFormat="1" applyFont="1" applyBorder="1" applyAlignment="1">
      <alignment vertical="center"/>
    </xf>
    <xf numFmtId="3" fontId="30" fillId="0" borderId="65" xfId="0" applyNumberFormat="1" applyFont="1" applyBorder="1" applyAlignment="1">
      <alignment vertical="center"/>
    </xf>
    <xf numFmtId="3" fontId="30" fillId="0" borderId="69" xfId="0" applyNumberFormat="1" applyFont="1" applyBorder="1"/>
    <xf numFmtId="3" fontId="30" fillId="0" borderId="63" xfId="0" applyNumberFormat="1" applyFont="1" applyBorder="1" applyAlignment="1">
      <alignment vertical="center"/>
    </xf>
    <xf numFmtId="3" fontId="30" fillId="0" borderId="67" xfId="0" applyNumberFormat="1" applyFont="1" applyBorder="1" applyAlignment="1">
      <alignment vertical="center"/>
    </xf>
    <xf numFmtId="3" fontId="30" fillId="0" borderId="68" xfId="0" applyNumberFormat="1" applyFont="1" applyBorder="1"/>
    <xf numFmtId="3" fontId="30" fillId="24" borderId="64" xfId="0" applyNumberFormat="1" applyFont="1" applyFill="1" applyBorder="1" applyAlignment="1">
      <alignment vertical="center"/>
    </xf>
    <xf numFmtId="3" fontId="30" fillId="0" borderId="66" xfId="0" applyNumberFormat="1" applyFont="1" applyBorder="1"/>
    <xf numFmtId="0" fontId="30" fillId="0" borderId="62" xfId="0" applyFont="1" applyBorder="1" applyAlignment="1">
      <alignment vertical="center"/>
    </xf>
    <xf numFmtId="0" fontId="30" fillId="0" borderId="65" xfId="0" applyFont="1" applyBorder="1" applyAlignment="1">
      <alignment vertical="center"/>
    </xf>
    <xf numFmtId="0" fontId="30" fillId="0" borderId="66" xfId="0" applyFont="1" applyBorder="1"/>
    <xf numFmtId="0" fontId="30" fillId="0" borderId="63" xfId="0" applyFont="1" applyBorder="1" applyAlignment="1">
      <alignment vertical="center"/>
    </xf>
    <xf numFmtId="0" fontId="30" fillId="0" borderId="67" xfId="0" applyFont="1" applyBorder="1" applyAlignment="1">
      <alignment vertical="center"/>
    </xf>
    <xf numFmtId="0" fontId="30" fillId="0" borderId="68" xfId="0" applyFont="1" applyBorder="1"/>
    <xf numFmtId="0" fontId="30" fillId="24" borderId="64" xfId="0" applyFont="1" applyFill="1" applyBorder="1" applyAlignment="1">
      <alignment vertical="center"/>
    </xf>
    <xf numFmtId="3" fontId="31" fillId="7" borderId="23" xfId="0" applyNumberFormat="1" applyFont="1" applyFill="1" applyBorder="1"/>
    <xf numFmtId="0" fontId="25" fillId="21" borderId="70" xfId="0" applyFont="1" applyFill="1" applyBorder="1" applyAlignment="1">
      <alignment horizontal="center"/>
    </xf>
    <xf numFmtId="0" fontId="25" fillId="21" borderId="71" xfId="0" applyFont="1" applyFill="1" applyBorder="1" applyAlignment="1">
      <alignment horizontal="center"/>
    </xf>
    <xf numFmtId="0" fontId="25" fillId="21" borderId="72" xfId="0" applyFont="1" applyFill="1" applyBorder="1" applyAlignment="1">
      <alignment horizontal="center"/>
    </xf>
    <xf numFmtId="0" fontId="26" fillId="22" borderId="73" xfId="0" applyFont="1" applyFill="1" applyBorder="1" applyAlignment="1">
      <alignment horizontal="center"/>
    </xf>
    <xf numFmtId="0" fontId="26" fillId="22" borderId="74" xfId="0" applyFont="1" applyFill="1" applyBorder="1" applyAlignment="1">
      <alignment horizontal="center"/>
    </xf>
    <xf numFmtId="0" fontId="26" fillId="22" borderId="7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19" fillId="19" borderId="25" xfId="0" applyFont="1" applyFill="1" applyBorder="1" applyAlignment="1">
      <alignment horizontal="center"/>
    </xf>
    <xf numFmtId="0" fontId="0" fillId="19" borderId="25" xfId="0" applyFill="1" applyBorder="1" applyAlignment="1">
      <alignment horizontal="center"/>
    </xf>
    <xf numFmtId="0" fontId="12" fillId="9" borderId="48" xfId="0" applyFont="1" applyFill="1" applyBorder="1" applyAlignment="1">
      <alignment horizontal="center" wrapText="1" readingOrder="1"/>
    </xf>
    <xf numFmtId="0" fontId="12" fillId="9" borderId="47" xfId="0" applyFont="1" applyFill="1" applyBorder="1" applyAlignment="1">
      <alignment horizontal="center" wrapText="1" readingOrder="1"/>
    </xf>
    <xf numFmtId="0" fontId="12" fillId="9" borderId="43" xfId="0" applyFont="1" applyFill="1" applyBorder="1" applyAlignment="1">
      <alignment horizontal="center" wrapText="1" readingOrder="1"/>
    </xf>
    <xf numFmtId="0" fontId="12" fillId="9" borderId="33" xfId="0" applyFont="1" applyFill="1" applyBorder="1" applyAlignment="1">
      <alignment horizontal="center" wrapText="1" readingOrder="1"/>
    </xf>
    <xf numFmtId="0" fontId="11" fillId="9" borderId="13" xfId="0" applyFont="1" applyFill="1" applyBorder="1" applyAlignment="1">
      <alignment horizontal="center" vertical="center" wrapText="1" readingOrder="1"/>
    </xf>
    <xf numFmtId="0" fontId="11" fillId="9" borderId="50" xfId="0" applyFont="1" applyFill="1" applyBorder="1" applyAlignment="1">
      <alignment horizontal="center" vertical="center" wrapText="1" readingOrder="1"/>
    </xf>
    <xf numFmtId="0" fontId="19" fillId="19" borderId="0" xfId="0" applyFont="1" applyFill="1" applyAlignment="1">
      <alignment horizontal="center"/>
    </xf>
    <xf numFmtId="0" fontId="15" fillId="9" borderId="0" xfId="0" applyFont="1" applyFill="1" applyAlignment="1">
      <alignment horizontal="center" wrapText="1" readingOrder="1"/>
    </xf>
    <xf numFmtId="0" fontId="12" fillId="9" borderId="42" xfId="0" applyFont="1" applyFill="1" applyBorder="1" applyAlignment="1">
      <alignment horizontal="center" wrapText="1" readingOrder="1"/>
    </xf>
    <xf numFmtId="0" fontId="12" fillId="9" borderId="34" xfId="0" applyFont="1" applyFill="1" applyBorder="1" applyAlignment="1">
      <alignment horizontal="center" wrapText="1" readingOrder="1"/>
    </xf>
    <xf numFmtId="0" fontId="12" fillId="9" borderId="31" xfId="0" applyFont="1" applyFill="1" applyBorder="1" applyAlignment="1">
      <alignment horizontal="center" wrapText="1" readingOrder="1"/>
    </xf>
    <xf numFmtId="0" fontId="12" fillId="9" borderId="41" xfId="0" applyFont="1" applyFill="1" applyBorder="1" applyAlignment="1">
      <alignment horizontal="center" wrapText="1" readingOrder="1"/>
    </xf>
    <xf numFmtId="0" fontId="12" fillId="9" borderId="32" xfId="0" applyFont="1" applyFill="1" applyBorder="1" applyAlignment="1">
      <alignment horizontal="center" wrapText="1" readingOrder="1"/>
    </xf>
    <xf numFmtId="0" fontId="12" fillId="9" borderId="0" xfId="0" applyFont="1" applyFill="1" applyBorder="1" applyAlignment="1">
      <alignment horizontal="center" wrapText="1" readingOrder="1"/>
    </xf>
    <xf numFmtId="0" fontId="21" fillId="10" borderId="42" xfId="0" applyFont="1" applyFill="1" applyBorder="1" applyAlignment="1">
      <alignment horizontal="left" wrapText="1" readingOrder="1"/>
    </xf>
    <xf numFmtId="0" fontId="21" fillId="10" borderId="0" xfId="0" applyFont="1" applyFill="1" applyBorder="1" applyAlignment="1">
      <alignment horizontal="left" wrapText="1" readingOrder="1"/>
    </xf>
    <xf numFmtId="0" fontId="21" fillId="10" borderId="34" xfId="0" applyFont="1" applyFill="1" applyBorder="1" applyAlignment="1">
      <alignment horizontal="left" wrapText="1" readingOrder="1"/>
    </xf>
  </cellXfs>
  <cellStyles count="2">
    <cellStyle name="Normal" xfId="0" builtinId="0"/>
    <cellStyle name="Normal 2" xfId="1" xr:uid="{BA9A5292-0990-4DDD-93FD-D323A9DCA5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16</xdr:col>
      <xdr:colOff>339725</xdr:colOff>
      <xdr:row>29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01794A-725D-4F39-AAA1-4099297A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57150"/>
          <a:ext cx="10007600" cy="562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87EC-1FD6-42AB-8173-F98F2A821F07}">
  <dimension ref="A1"/>
  <sheetViews>
    <sheetView tabSelected="1" zoomScaleNormal="100" workbookViewId="0">
      <selection activeCell="S19" sqref="S19"/>
    </sheetView>
  </sheetViews>
  <sheetFormatPr defaultRowHeight="15"/>
  <sheetData/>
  <printOptions horizontalCentered="1" verticalCentered="1"/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DE41-1B23-4AEB-9752-2ADB23D5BA9B}">
  <dimension ref="A1:N75"/>
  <sheetViews>
    <sheetView view="pageBreakPreview" zoomScaleNormal="100" zoomScaleSheetLayoutView="100" workbookViewId="0">
      <selection activeCell="G70" sqref="G70"/>
    </sheetView>
  </sheetViews>
  <sheetFormatPr defaultRowHeight="15"/>
  <cols>
    <col min="1" max="1" width="12" bestFit="1" customWidth="1"/>
    <col min="2" max="2" width="10.7109375" bestFit="1" customWidth="1"/>
    <col min="3" max="4" width="10.5703125" bestFit="1" customWidth="1"/>
    <col min="5" max="5" width="10.7109375" bestFit="1" customWidth="1"/>
    <col min="6" max="6" width="10.42578125" bestFit="1" customWidth="1"/>
    <col min="7" max="7" width="11.28515625" bestFit="1" customWidth="1"/>
    <col min="8" max="8" width="10.7109375" bestFit="1" customWidth="1"/>
    <col min="9" max="10" width="10.5703125" bestFit="1" customWidth="1"/>
    <col min="11" max="11" width="10.7109375" bestFit="1" customWidth="1"/>
    <col min="12" max="12" width="10.42578125" bestFit="1" customWidth="1"/>
    <col min="13" max="13" width="11.28515625" bestFit="1" customWidth="1"/>
    <col min="14" max="14" width="20.42578125" customWidth="1"/>
  </cols>
  <sheetData>
    <row r="1" spans="1:14" ht="30">
      <c r="A1" s="21"/>
      <c r="B1" s="191" t="s">
        <v>0</v>
      </c>
      <c r="C1" s="192"/>
      <c r="D1" s="192"/>
      <c r="E1" s="192"/>
      <c r="F1" s="192"/>
      <c r="G1" s="193"/>
      <c r="H1" s="194" t="s">
        <v>1</v>
      </c>
      <c r="I1" s="195"/>
      <c r="J1" s="195"/>
      <c r="K1" s="195"/>
      <c r="L1" s="195"/>
      <c r="M1" s="196"/>
      <c r="N1" s="22" t="s">
        <v>2</v>
      </c>
    </row>
    <row r="2" spans="1:14" ht="15.75">
      <c r="A2" s="23">
        <v>2018</v>
      </c>
      <c r="B2" s="1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4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6" t="s">
        <v>8</v>
      </c>
      <c r="N2" s="31"/>
    </row>
    <row r="3" spans="1:14" ht="15.75">
      <c r="A3" s="25">
        <v>43101</v>
      </c>
      <c r="B3" s="7">
        <v>255013</v>
      </c>
      <c r="C3" s="8">
        <v>300095</v>
      </c>
      <c r="D3" s="8">
        <v>152761</v>
      </c>
      <c r="E3" s="8">
        <v>223360</v>
      </c>
      <c r="F3" s="8">
        <v>13663</v>
      </c>
      <c r="G3" s="9">
        <f t="shared" ref="G3:G15" si="0">SUM(B3:F3)</f>
        <v>944892</v>
      </c>
      <c r="H3" s="10">
        <v>250125</v>
      </c>
      <c r="I3" s="11">
        <v>284943</v>
      </c>
      <c r="J3" s="11">
        <v>148224</v>
      </c>
      <c r="K3" s="11">
        <v>221600</v>
      </c>
      <c r="L3" s="11">
        <v>41666</v>
      </c>
      <c r="M3" s="12">
        <f>SUM(H3:L3)</f>
        <v>946558</v>
      </c>
      <c r="N3" s="26">
        <f t="shared" ref="N3:N14" si="1">G3+M3</f>
        <v>1891450</v>
      </c>
    </row>
    <row r="4" spans="1:14" ht="15.75">
      <c r="A4" s="25">
        <v>43132</v>
      </c>
      <c r="B4" s="7">
        <v>241915</v>
      </c>
      <c r="C4" s="8">
        <v>312974</v>
      </c>
      <c r="D4" s="8">
        <v>104205</v>
      </c>
      <c r="E4" s="8">
        <v>215972</v>
      </c>
      <c r="F4" s="8">
        <v>11707</v>
      </c>
      <c r="G4" s="9">
        <f t="shared" si="0"/>
        <v>886773</v>
      </c>
      <c r="H4" s="10">
        <v>236368</v>
      </c>
      <c r="I4" s="11">
        <v>301553</v>
      </c>
      <c r="J4" s="11">
        <v>94493</v>
      </c>
      <c r="K4" s="11">
        <v>208352</v>
      </c>
      <c r="L4" s="11">
        <v>35030</v>
      </c>
      <c r="M4" s="12">
        <f t="shared" ref="M4:M14" si="2">SUM(H4:L4)</f>
        <v>875796</v>
      </c>
      <c r="N4" s="26">
        <f t="shared" si="1"/>
        <v>1762569</v>
      </c>
    </row>
    <row r="5" spans="1:14" ht="15.75">
      <c r="A5" s="25">
        <v>43160</v>
      </c>
      <c r="B5" s="7">
        <v>326945</v>
      </c>
      <c r="C5" s="8">
        <v>371741</v>
      </c>
      <c r="D5" s="8">
        <v>152138</v>
      </c>
      <c r="E5" s="8">
        <v>281826</v>
      </c>
      <c r="F5" s="8">
        <v>14492</v>
      </c>
      <c r="G5" s="9">
        <f t="shared" si="0"/>
        <v>1147142</v>
      </c>
      <c r="H5" s="10">
        <v>315148</v>
      </c>
      <c r="I5" s="11">
        <v>353714</v>
      </c>
      <c r="J5" s="11">
        <v>139881</v>
      </c>
      <c r="K5" s="11">
        <v>270969</v>
      </c>
      <c r="L5" s="11">
        <v>44234</v>
      </c>
      <c r="M5" s="12">
        <f t="shared" si="2"/>
        <v>1123946</v>
      </c>
      <c r="N5" s="26">
        <f t="shared" si="1"/>
        <v>2271088</v>
      </c>
    </row>
    <row r="6" spans="1:14" ht="15.75">
      <c r="A6" s="25">
        <v>43191</v>
      </c>
      <c r="B6" s="7">
        <v>333827</v>
      </c>
      <c r="C6" s="8">
        <v>275217</v>
      </c>
      <c r="D6" s="8">
        <v>241733</v>
      </c>
      <c r="E6" s="8">
        <v>279908</v>
      </c>
      <c r="F6" s="8">
        <v>15065</v>
      </c>
      <c r="G6" s="9">
        <f t="shared" si="0"/>
        <v>1145750</v>
      </c>
      <c r="H6" s="10">
        <v>333324</v>
      </c>
      <c r="I6" s="11">
        <v>267191</v>
      </c>
      <c r="J6" s="11">
        <v>239278</v>
      </c>
      <c r="K6" s="11">
        <v>284590</v>
      </c>
      <c r="L6" s="11">
        <v>50328</v>
      </c>
      <c r="M6" s="12">
        <f t="shared" si="2"/>
        <v>1174711</v>
      </c>
      <c r="N6" s="26">
        <f t="shared" si="1"/>
        <v>2320461</v>
      </c>
    </row>
    <row r="7" spans="1:14" ht="15.75">
      <c r="A7" s="25">
        <v>43221</v>
      </c>
      <c r="B7" s="7">
        <v>342538</v>
      </c>
      <c r="C7" s="8">
        <v>295523</v>
      </c>
      <c r="D7" s="8">
        <v>252587</v>
      </c>
      <c r="E7" s="8">
        <v>305554</v>
      </c>
      <c r="F7" s="8">
        <v>20008</v>
      </c>
      <c r="G7" s="9">
        <f t="shared" si="0"/>
        <v>1216210</v>
      </c>
      <c r="H7" s="10">
        <v>337536</v>
      </c>
      <c r="I7" s="11">
        <v>284036</v>
      </c>
      <c r="J7" s="11">
        <v>248736</v>
      </c>
      <c r="K7" s="11">
        <v>301060</v>
      </c>
      <c r="L7" s="11">
        <v>50768</v>
      </c>
      <c r="M7" s="12">
        <f t="shared" si="2"/>
        <v>1222136</v>
      </c>
      <c r="N7" s="26">
        <f t="shared" si="1"/>
        <v>2438346</v>
      </c>
    </row>
    <row r="8" spans="1:14" ht="15.75">
      <c r="A8" s="25">
        <v>43252</v>
      </c>
      <c r="B8" s="7">
        <v>336169</v>
      </c>
      <c r="C8" s="8">
        <v>309516</v>
      </c>
      <c r="D8" s="8">
        <v>254910</v>
      </c>
      <c r="E8" s="8">
        <v>344895</v>
      </c>
      <c r="F8" s="8">
        <v>25363</v>
      </c>
      <c r="G8" s="9">
        <f t="shared" si="0"/>
        <v>1270853</v>
      </c>
      <c r="H8" s="10">
        <v>338062</v>
      </c>
      <c r="I8" s="11">
        <v>285717</v>
      </c>
      <c r="J8" s="11">
        <v>241269</v>
      </c>
      <c r="K8" s="11">
        <v>316524</v>
      </c>
      <c r="L8" s="11">
        <v>60368</v>
      </c>
      <c r="M8" s="12">
        <f t="shared" si="2"/>
        <v>1241940</v>
      </c>
      <c r="N8" s="26">
        <f t="shared" si="1"/>
        <v>2512793</v>
      </c>
    </row>
    <row r="9" spans="1:14" ht="15.75">
      <c r="A9" s="25">
        <v>43282</v>
      </c>
      <c r="B9" s="7">
        <v>356904</v>
      </c>
      <c r="C9" s="8">
        <v>304968</v>
      </c>
      <c r="D9" s="8">
        <v>271600</v>
      </c>
      <c r="E9" s="8">
        <v>340735</v>
      </c>
      <c r="F9" s="8">
        <v>27199</v>
      </c>
      <c r="G9" s="9">
        <f t="shared" si="0"/>
        <v>1301406</v>
      </c>
      <c r="H9" s="10">
        <v>343633</v>
      </c>
      <c r="I9" s="11">
        <v>291235</v>
      </c>
      <c r="J9" s="11">
        <v>248125</v>
      </c>
      <c r="K9" s="11">
        <v>324665</v>
      </c>
      <c r="L9" s="11">
        <v>81391</v>
      </c>
      <c r="M9" s="12">
        <f t="shared" si="2"/>
        <v>1289049</v>
      </c>
      <c r="N9" s="26">
        <f t="shared" si="1"/>
        <v>2590455</v>
      </c>
    </row>
    <row r="10" spans="1:14" ht="15.75">
      <c r="A10" s="25">
        <v>43313</v>
      </c>
      <c r="B10" s="7">
        <v>333712</v>
      </c>
      <c r="C10" s="8">
        <v>298581</v>
      </c>
      <c r="D10" s="8">
        <v>244394</v>
      </c>
      <c r="E10" s="8">
        <v>336420</v>
      </c>
      <c r="F10" s="8">
        <v>26186</v>
      </c>
      <c r="G10" s="9">
        <f t="shared" si="0"/>
        <v>1239293</v>
      </c>
      <c r="H10" s="10">
        <v>328500</v>
      </c>
      <c r="I10" s="11">
        <v>287501</v>
      </c>
      <c r="J10" s="11">
        <v>240571</v>
      </c>
      <c r="K10" s="11">
        <v>329269</v>
      </c>
      <c r="L10" s="11">
        <v>62291</v>
      </c>
      <c r="M10" s="12">
        <f t="shared" si="2"/>
        <v>1248132</v>
      </c>
      <c r="N10" s="26">
        <f t="shared" si="1"/>
        <v>2487425</v>
      </c>
    </row>
    <row r="11" spans="1:14" ht="15.75">
      <c r="A11" s="25">
        <v>43344</v>
      </c>
      <c r="B11" s="7">
        <v>290752</v>
      </c>
      <c r="C11" s="8">
        <v>253930</v>
      </c>
      <c r="D11" s="8">
        <v>205224</v>
      </c>
      <c r="E11" s="8">
        <v>271527</v>
      </c>
      <c r="F11" s="8">
        <v>19846</v>
      </c>
      <c r="G11" s="9">
        <f t="shared" si="0"/>
        <v>1041279</v>
      </c>
      <c r="H11" s="10">
        <v>286029</v>
      </c>
      <c r="I11" s="11">
        <v>249986</v>
      </c>
      <c r="J11" s="11">
        <v>201888</v>
      </c>
      <c r="K11" s="11">
        <v>273600</v>
      </c>
      <c r="L11" s="11">
        <v>38698</v>
      </c>
      <c r="M11" s="12">
        <f t="shared" si="2"/>
        <v>1050201</v>
      </c>
      <c r="N11" s="26">
        <f t="shared" si="1"/>
        <v>2091480</v>
      </c>
    </row>
    <row r="12" spans="1:14" ht="15.75">
      <c r="A12" s="25">
        <v>43374</v>
      </c>
      <c r="B12" s="7">
        <v>331271</v>
      </c>
      <c r="C12" s="8">
        <v>277939</v>
      </c>
      <c r="D12" s="8">
        <v>237643</v>
      </c>
      <c r="E12" s="8">
        <v>290172</v>
      </c>
      <c r="F12" s="8">
        <v>16929</v>
      </c>
      <c r="G12" s="9">
        <f t="shared" si="0"/>
        <v>1153954</v>
      </c>
      <c r="H12" s="10">
        <v>327131</v>
      </c>
      <c r="I12" s="11">
        <v>270289</v>
      </c>
      <c r="J12" s="11">
        <v>231063</v>
      </c>
      <c r="K12" s="11">
        <v>285523</v>
      </c>
      <c r="L12" s="11">
        <v>39354</v>
      </c>
      <c r="M12" s="12">
        <f t="shared" si="2"/>
        <v>1153360</v>
      </c>
      <c r="N12" s="26">
        <f t="shared" si="1"/>
        <v>2307314</v>
      </c>
    </row>
    <row r="13" spans="1:14" ht="15.75">
      <c r="A13" s="25">
        <v>43405</v>
      </c>
      <c r="B13" s="7">
        <v>314335</v>
      </c>
      <c r="C13" s="8">
        <v>348117</v>
      </c>
      <c r="D13" s="8">
        <v>185224</v>
      </c>
      <c r="E13" s="8">
        <v>282389</v>
      </c>
      <c r="F13" s="8">
        <v>15868</v>
      </c>
      <c r="G13" s="9">
        <f t="shared" si="0"/>
        <v>1145933</v>
      </c>
      <c r="H13" s="10">
        <v>305115</v>
      </c>
      <c r="I13" s="11">
        <v>331396</v>
      </c>
      <c r="J13" s="11">
        <v>174831</v>
      </c>
      <c r="K13" s="11">
        <v>271403</v>
      </c>
      <c r="L13" s="11">
        <v>45680</v>
      </c>
      <c r="M13" s="12">
        <f t="shared" si="2"/>
        <v>1128425</v>
      </c>
      <c r="N13" s="26">
        <f t="shared" si="1"/>
        <v>2274358</v>
      </c>
    </row>
    <row r="14" spans="1:14" ht="15.75">
      <c r="A14" s="25">
        <v>43435</v>
      </c>
      <c r="B14" s="7">
        <v>312974</v>
      </c>
      <c r="C14" s="8">
        <v>360419</v>
      </c>
      <c r="D14" s="8">
        <v>140271</v>
      </c>
      <c r="E14" s="8">
        <v>269691</v>
      </c>
      <c r="F14" s="8">
        <v>14129</v>
      </c>
      <c r="G14" s="9">
        <f t="shared" si="0"/>
        <v>1097484</v>
      </c>
      <c r="H14" s="10">
        <v>302305</v>
      </c>
      <c r="I14" s="11">
        <v>341208</v>
      </c>
      <c r="J14" s="11">
        <v>128970</v>
      </c>
      <c r="K14" s="11">
        <v>256963</v>
      </c>
      <c r="L14" s="11">
        <v>50385</v>
      </c>
      <c r="M14" s="12">
        <f t="shared" si="2"/>
        <v>1079831</v>
      </c>
      <c r="N14" s="26">
        <f t="shared" si="1"/>
        <v>2177315</v>
      </c>
    </row>
    <row r="15" spans="1:14" ht="16.5" thickBot="1">
      <c r="A15" s="35" t="s">
        <v>9</v>
      </c>
      <c r="B15" s="36">
        <f t="shared" ref="B15:C15" si="3">SUM(B3:B14)</f>
        <v>3776355</v>
      </c>
      <c r="C15" s="36">
        <f t="shared" si="3"/>
        <v>3709020</v>
      </c>
      <c r="D15" s="36">
        <f>SUM(D3:D14)</f>
        <v>2442690</v>
      </c>
      <c r="E15" s="36">
        <f>SUM(E3:E14)</f>
        <v>3442449</v>
      </c>
      <c r="F15" s="36">
        <f>SUM(F3:F14)</f>
        <v>220455</v>
      </c>
      <c r="G15" s="36">
        <f t="shared" si="0"/>
        <v>13590969</v>
      </c>
      <c r="H15" s="37">
        <f t="shared" ref="H15:I15" si="4">SUM(H3:H14)</f>
        <v>3703276</v>
      </c>
      <c r="I15" s="37">
        <f t="shared" si="4"/>
        <v>3548769</v>
      </c>
      <c r="J15" s="37">
        <f>SUM(J3:J14)</f>
        <v>2337329</v>
      </c>
      <c r="K15" s="37">
        <f>SUM(K3:K14)</f>
        <v>3344518</v>
      </c>
      <c r="L15" s="37">
        <f>SUM(L3:L14)</f>
        <v>600193</v>
      </c>
      <c r="M15" s="37">
        <f>SUM(H3:L14)</f>
        <v>13534085</v>
      </c>
      <c r="N15" s="38">
        <f t="shared" ref="N15" si="5">SUM(N3:N14)</f>
        <v>27125054</v>
      </c>
    </row>
    <row r="16" spans="1:14" ht="30">
      <c r="A16" s="21"/>
      <c r="B16" s="191" t="s">
        <v>0</v>
      </c>
      <c r="C16" s="192"/>
      <c r="D16" s="192"/>
      <c r="E16" s="192"/>
      <c r="F16" s="192"/>
      <c r="G16" s="193"/>
      <c r="H16" s="194" t="s">
        <v>1</v>
      </c>
      <c r="I16" s="195"/>
      <c r="J16" s="195"/>
      <c r="K16" s="195"/>
      <c r="L16" s="195"/>
      <c r="M16" s="196"/>
      <c r="N16" s="22" t="s">
        <v>2</v>
      </c>
    </row>
    <row r="17" spans="1:14" ht="15.75">
      <c r="A17" s="23">
        <v>2019</v>
      </c>
      <c r="B17" s="1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3" t="s">
        <v>8</v>
      </c>
      <c r="H17" s="4" t="s">
        <v>3</v>
      </c>
      <c r="I17" s="5" t="s">
        <v>4</v>
      </c>
      <c r="J17" s="5" t="s">
        <v>5</v>
      </c>
      <c r="K17" s="5" t="s">
        <v>6</v>
      </c>
      <c r="L17" s="5" t="s">
        <v>7</v>
      </c>
      <c r="M17" s="6" t="s">
        <v>8</v>
      </c>
      <c r="N17" s="31"/>
    </row>
    <row r="18" spans="1:14" ht="15.75">
      <c r="A18" s="25">
        <v>43484</v>
      </c>
      <c r="B18" s="7">
        <v>267086</v>
      </c>
      <c r="C18" s="8">
        <v>290375</v>
      </c>
      <c r="D18" s="8">
        <v>102744</v>
      </c>
      <c r="E18" s="8">
        <v>220478</v>
      </c>
      <c r="F18" s="8">
        <v>13543</v>
      </c>
      <c r="G18" s="9">
        <f>SUM(B18:F18)</f>
        <v>894226</v>
      </c>
      <c r="H18" s="11">
        <v>258678</v>
      </c>
      <c r="I18" s="11">
        <v>275232</v>
      </c>
      <c r="J18" s="11">
        <v>95610</v>
      </c>
      <c r="K18" s="11">
        <v>217051</v>
      </c>
      <c r="L18" s="11">
        <v>52479</v>
      </c>
      <c r="M18" s="12">
        <f t="shared" ref="M18:M29" si="6">SUM(H18:L18)</f>
        <v>899050</v>
      </c>
      <c r="N18" s="26">
        <v>1793135</v>
      </c>
    </row>
    <row r="19" spans="1:14" ht="15.75">
      <c r="A19" s="25">
        <v>43515</v>
      </c>
      <c r="B19" s="7">
        <v>195542</v>
      </c>
      <c r="C19" s="8">
        <v>282606</v>
      </c>
      <c r="D19" s="8">
        <v>132018</v>
      </c>
      <c r="E19" s="8">
        <v>213844</v>
      </c>
      <c r="F19" s="8">
        <v>10843</v>
      </c>
      <c r="G19" s="9">
        <f t="shared" ref="G19:G29" si="7">SUM(B19:F19)</f>
        <v>834853</v>
      </c>
      <c r="H19" s="11">
        <v>186554</v>
      </c>
      <c r="I19" s="11">
        <v>264127</v>
      </c>
      <c r="J19" s="11">
        <v>125659</v>
      </c>
      <c r="K19" s="11">
        <v>206005</v>
      </c>
      <c r="L19" s="11">
        <v>42119</v>
      </c>
      <c r="M19" s="12">
        <f t="shared" si="6"/>
        <v>824464</v>
      </c>
      <c r="N19" s="26">
        <v>1659077</v>
      </c>
    </row>
    <row r="20" spans="1:14" ht="15.75">
      <c r="A20" s="25">
        <v>43543</v>
      </c>
      <c r="B20" s="7">
        <v>273746</v>
      </c>
      <c r="C20" s="8">
        <v>284985</v>
      </c>
      <c r="D20" s="8">
        <v>225016</v>
      </c>
      <c r="E20" s="8">
        <v>306775</v>
      </c>
      <c r="F20" s="8">
        <v>13366</v>
      </c>
      <c r="G20" s="9">
        <f t="shared" si="7"/>
        <v>1103888</v>
      </c>
      <c r="H20" s="11">
        <v>269543</v>
      </c>
      <c r="I20" s="11">
        <v>276721</v>
      </c>
      <c r="J20" s="11">
        <v>216005</v>
      </c>
      <c r="K20" s="11">
        <v>308125</v>
      </c>
      <c r="L20" s="11">
        <v>46880</v>
      </c>
      <c r="M20" s="12">
        <f t="shared" si="6"/>
        <v>1117274</v>
      </c>
      <c r="N20" s="26">
        <v>2221162</v>
      </c>
    </row>
    <row r="21" spans="1:14" ht="15.75">
      <c r="A21" s="25">
        <v>43574</v>
      </c>
      <c r="B21" s="7">
        <v>294636</v>
      </c>
      <c r="C21" s="8">
        <v>296121</v>
      </c>
      <c r="D21" s="8">
        <v>225036</v>
      </c>
      <c r="E21" s="8">
        <v>310880</v>
      </c>
      <c r="F21" s="8">
        <v>8863</v>
      </c>
      <c r="G21" s="9">
        <f t="shared" si="7"/>
        <v>1135536</v>
      </c>
      <c r="H21" s="11">
        <v>276897</v>
      </c>
      <c r="I21" s="11">
        <v>276300</v>
      </c>
      <c r="J21" s="11">
        <v>211519</v>
      </c>
      <c r="K21" s="11">
        <v>304921</v>
      </c>
      <c r="L21" s="11">
        <v>44447</v>
      </c>
      <c r="M21" s="12">
        <f t="shared" si="6"/>
        <v>1114084</v>
      </c>
      <c r="N21" s="26">
        <v>2249619</v>
      </c>
    </row>
    <row r="22" spans="1:14" ht="15.75">
      <c r="A22" s="25">
        <v>43604</v>
      </c>
      <c r="B22" s="7">
        <v>304447</v>
      </c>
      <c r="C22" s="8">
        <v>297065</v>
      </c>
      <c r="D22" s="8">
        <v>246167</v>
      </c>
      <c r="E22" s="8">
        <v>340168</v>
      </c>
      <c r="F22" s="8">
        <v>9316</v>
      </c>
      <c r="G22" s="9">
        <f t="shared" si="7"/>
        <v>1197163</v>
      </c>
      <c r="H22" s="11">
        <v>301556</v>
      </c>
      <c r="I22" s="11">
        <v>286488</v>
      </c>
      <c r="J22" s="11">
        <v>242081</v>
      </c>
      <c r="K22" s="11">
        <v>332738</v>
      </c>
      <c r="L22" s="11">
        <v>43454</v>
      </c>
      <c r="M22" s="12">
        <f t="shared" si="6"/>
        <v>1206317</v>
      </c>
      <c r="N22" s="26">
        <v>2403480</v>
      </c>
    </row>
    <row r="23" spans="1:14" ht="15.75">
      <c r="A23" s="25">
        <v>43635</v>
      </c>
      <c r="B23" s="7">
        <v>302405</v>
      </c>
      <c r="C23" s="8">
        <v>308795</v>
      </c>
      <c r="D23" s="8">
        <v>255591</v>
      </c>
      <c r="E23" s="8">
        <v>357995</v>
      </c>
      <c r="F23" s="8">
        <v>14648</v>
      </c>
      <c r="G23" s="9">
        <f t="shared" si="7"/>
        <v>1239434</v>
      </c>
      <c r="H23" s="11">
        <v>291151</v>
      </c>
      <c r="I23" s="11">
        <v>290148</v>
      </c>
      <c r="J23" s="11">
        <v>236730</v>
      </c>
      <c r="K23" s="11">
        <v>339468</v>
      </c>
      <c r="L23" s="11">
        <v>54811</v>
      </c>
      <c r="M23" s="12">
        <f t="shared" si="6"/>
        <v>1212308</v>
      </c>
      <c r="N23" s="26">
        <v>2451742</v>
      </c>
    </row>
    <row r="24" spans="1:14" ht="15.75">
      <c r="A24" s="25">
        <v>43665</v>
      </c>
      <c r="B24" s="7">
        <v>314767</v>
      </c>
      <c r="C24" s="8">
        <v>321313</v>
      </c>
      <c r="D24" s="8">
        <v>254052</v>
      </c>
      <c r="E24" s="8">
        <v>370191</v>
      </c>
      <c r="F24" s="8">
        <v>14036</v>
      </c>
      <c r="G24" s="9">
        <f t="shared" si="7"/>
        <v>1274359</v>
      </c>
      <c r="H24" s="11">
        <v>307280</v>
      </c>
      <c r="I24" s="11">
        <v>306240</v>
      </c>
      <c r="J24" s="11">
        <v>241204</v>
      </c>
      <c r="K24" s="11">
        <v>355163</v>
      </c>
      <c r="L24" s="11">
        <v>60829</v>
      </c>
      <c r="M24" s="12">
        <f t="shared" si="6"/>
        <v>1270716</v>
      </c>
      <c r="N24" s="26">
        <v>2545075</v>
      </c>
    </row>
    <row r="25" spans="1:14" ht="15.75">
      <c r="A25" s="25">
        <v>43696</v>
      </c>
      <c r="B25" s="7">
        <v>287004</v>
      </c>
      <c r="C25" s="8">
        <v>317855</v>
      </c>
      <c r="D25" s="8">
        <v>273675</v>
      </c>
      <c r="E25" s="8">
        <v>363935</v>
      </c>
      <c r="F25" s="8">
        <v>14247</v>
      </c>
      <c r="G25" s="9">
        <f t="shared" si="7"/>
        <v>1256716</v>
      </c>
      <c r="H25" s="11">
        <v>281146</v>
      </c>
      <c r="I25" s="11">
        <v>308716</v>
      </c>
      <c r="J25" s="11">
        <v>263965</v>
      </c>
      <c r="K25" s="11">
        <v>357917</v>
      </c>
      <c r="L25" s="11">
        <v>49149</v>
      </c>
      <c r="M25" s="12">
        <f t="shared" si="6"/>
        <v>1260893</v>
      </c>
      <c r="N25" s="26">
        <v>2517609</v>
      </c>
    </row>
    <row r="26" spans="1:14" ht="15.75">
      <c r="A26" s="25">
        <v>43727</v>
      </c>
      <c r="B26" s="7">
        <v>258328</v>
      </c>
      <c r="C26" s="8">
        <v>265227</v>
      </c>
      <c r="D26" s="8">
        <v>227794</v>
      </c>
      <c r="E26" s="8">
        <v>285111</v>
      </c>
      <c r="F26" s="8">
        <v>11634</v>
      </c>
      <c r="G26" s="9">
        <f t="shared" si="7"/>
        <v>1048094</v>
      </c>
      <c r="H26" s="11">
        <v>263734</v>
      </c>
      <c r="I26" s="11">
        <v>281078</v>
      </c>
      <c r="J26" s="11">
        <v>223748</v>
      </c>
      <c r="K26" s="11">
        <v>287269</v>
      </c>
      <c r="L26" s="11">
        <v>29193</v>
      </c>
      <c r="M26" s="12">
        <f t="shared" si="6"/>
        <v>1085022</v>
      </c>
      <c r="N26" s="26">
        <v>2133136</v>
      </c>
    </row>
    <row r="27" spans="1:14" ht="15.75">
      <c r="A27" s="25">
        <v>43757</v>
      </c>
      <c r="B27" s="7">
        <v>297717</v>
      </c>
      <c r="C27" s="8">
        <v>317933</v>
      </c>
      <c r="D27" s="8">
        <v>245989</v>
      </c>
      <c r="E27" s="8">
        <v>315278</v>
      </c>
      <c r="F27" s="8">
        <v>10024</v>
      </c>
      <c r="G27" s="9">
        <f t="shared" si="7"/>
        <v>1186941</v>
      </c>
      <c r="H27" s="11">
        <v>296760</v>
      </c>
      <c r="I27" s="11">
        <v>308808</v>
      </c>
      <c r="J27" s="11">
        <v>232347</v>
      </c>
      <c r="K27" s="11">
        <v>309880</v>
      </c>
      <c r="L27" s="11">
        <v>26655</v>
      </c>
      <c r="M27" s="12">
        <f t="shared" si="6"/>
        <v>1174450</v>
      </c>
      <c r="N27" s="26">
        <v>2361391</v>
      </c>
    </row>
    <row r="28" spans="1:14" ht="15.75">
      <c r="A28" s="25">
        <v>43788</v>
      </c>
      <c r="B28" s="7">
        <v>295703</v>
      </c>
      <c r="C28" s="8">
        <v>312989</v>
      </c>
      <c r="D28" s="8">
        <v>211812</v>
      </c>
      <c r="E28" s="8">
        <v>291109</v>
      </c>
      <c r="F28" s="8">
        <v>9681</v>
      </c>
      <c r="G28" s="9">
        <f t="shared" si="7"/>
        <v>1121294</v>
      </c>
      <c r="H28" s="11">
        <v>290814</v>
      </c>
      <c r="I28" s="11">
        <v>309774</v>
      </c>
      <c r="J28" s="11">
        <v>201748</v>
      </c>
      <c r="K28" s="11">
        <v>284271</v>
      </c>
      <c r="L28" s="11">
        <v>45482</v>
      </c>
      <c r="M28" s="12">
        <f t="shared" si="6"/>
        <v>1132089</v>
      </c>
      <c r="N28" s="26">
        <v>2253383</v>
      </c>
    </row>
    <row r="29" spans="1:14" ht="15.75">
      <c r="A29" s="25">
        <v>43818</v>
      </c>
      <c r="B29" s="7">
        <v>320477</v>
      </c>
      <c r="C29" s="8">
        <v>351020</v>
      </c>
      <c r="D29" s="8">
        <v>218750</v>
      </c>
      <c r="E29" s="8">
        <v>299800</v>
      </c>
      <c r="F29" s="8">
        <v>10684</v>
      </c>
      <c r="G29" s="9">
        <f t="shared" si="7"/>
        <v>1200731</v>
      </c>
      <c r="H29" s="11">
        <v>310272</v>
      </c>
      <c r="I29" s="11">
        <v>329395</v>
      </c>
      <c r="J29" s="11">
        <v>204896</v>
      </c>
      <c r="K29" s="11">
        <v>278961</v>
      </c>
      <c r="L29" s="11">
        <v>50289</v>
      </c>
      <c r="M29" s="12">
        <f t="shared" si="6"/>
        <v>1173813</v>
      </c>
      <c r="N29" s="26">
        <v>2374544</v>
      </c>
    </row>
    <row r="30" spans="1:14" ht="15.75" thickBot="1">
      <c r="A30" s="27" t="s">
        <v>10</v>
      </c>
      <c r="B30" s="28">
        <f>SUM(B18:B29)</f>
        <v>3411858</v>
      </c>
      <c r="C30" s="28">
        <f t="shared" ref="C30:L30" si="8">SUM(C18:C29)</f>
        <v>3646284</v>
      </c>
      <c r="D30" s="28">
        <f t="shared" si="8"/>
        <v>2618644</v>
      </c>
      <c r="E30" s="28">
        <f t="shared" si="8"/>
        <v>3675564</v>
      </c>
      <c r="F30" s="28">
        <f t="shared" si="8"/>
        <v>140885</v>
      </c>
      <c r="G30" s="28">
        <f t="shared" si="8"/>
        <v>13493235</v>
      </c>
      <c r="H30" s="32">
        <f t="shared" si="8"/>
        <v>3334385</v>
      </c>
      <c r="I30" s="32">
        <f t="shared" si="8"/>
        <v>3513027</v>
      </c>
      <c r="J30" s="32">
        <f t="shared" si="8"/>
        <v>2495512</v>
      </c>
      <c r="K30" s="32">
        <f t="shared" si="8"/>
        <v>3581769</v>
      </c>
      <c r="L30" s="32">
        <f t="shared" si="8"/>
        <v>545787</v>
      </c>
      <c r="M30" s="33">
        <f>SUM(M18:M29)</f>
        <v>13470480</v>
      </c>
      <c r="N30" s="34">
        <f>M30+G30</f>
        <v>26963715</v>
      </c>
    </row>
    <row r="31" spans="1:14">
      <c r="A31" s="21"/>
      <c r="B31" s="191" t="s">
        <v>0</v>
      </c>
      <c r="C31" s="192"/>
      <c r="D31" s="192"/>
      <c r="E31" s="192"/>
      <c r="F31" s="192"/>
      <c r="G31" s="193"/>
      <c r="H31" s="194" t="s">
        <v>1</v>
      </c>
      <c r="I31" s="195"/>
      <c r="J31" s="195"/>
      <c r="K31" s="195"/>
      <c r="L31" s="195"/>
      <c r="M31" s="196"/>
      <c r="N31" s="22" t="s">
        <v>2</v>
      </c>
    </row>
    <row r="32" spans="1:14">
      <c r="A32" s="23">
        <v>2020</v>
      </c>
      <c r="B32" s="1" t="s">
        <v>3</v>
      </c>
      <c r="C32" s="2" t="s">
        <v>4</v>
      </c>
      <c r="D32" s="2" t="s">
        <v>5</v>
      </c>
      <c r="E32" s="2" t="s">
        <v>6</v>
      </c>
      <c r="F32" s="2" t="s">
        <v>7</v>
      </c>
      <c r="G32" s="3" t="s">
        <v>8</v>
      </c>
      <c r="H32" s="4" t="s">
        <v>3</v>
      </c>
      <c r="I32" s="5" t="s">
        <v>4</v>
      </c>
      <c r="J32" s="5" t="s">
        <v>5</v>
      </c>
      <c r="K32" s="5" t="s">
        <v>6</v>
      </c>
      <c r="L32" s="5" t="s">
        <v>7</v>
      </c>
      <c r="M32" s="6" t="s">
        <v>8</v>
      </c>
      <c r="N32" s="24"/>
    </row>
    <row r="33" spans="1:14" ht="15.75">
      <c r="A33" s="25">
        <v>43831</v>
      </c>
      <c r="B33" s="7">
        <v>258491</v>
      </c>
      <c r="C33" s="8">
        <v>327518</v>
      </c>
      <c r="D33" s="8">
        <v>109304</v>
      </c>
      <c r="E33" s="8">
        <v>244434</v>
      </c>
      <c r="F33" s="8">
        <v>8802</v>
      </c>
      <c r="G33" s="13">
        <f>SUM(B33:F33)</f>
        <v>948549</v>
      </c>
      <c r="H33" s="10">
        <v>258252</v>
      </c>
      <c r="I33" s="11">
        <v>300142</v>
      </c>
      <c r="J33" s="11">
        <v>102779</v>
      </c>
      <c r="K33" s="11">
        <v>239987</v>
      </c>
      <c r="L33" s="11">
        <v>53008</v>
      </c>
      <c r="M33" s="12">
        <f>SUM(H33:L33)</f>
        <v>954168</v>
      </c>
      <c r="N33" s="26">
        <f t="shared" ref="N33:N44" si="9">M33+G33</f>
        <v>1902717</v>
      </c>
    </row>
    <row r="34" spans="1:14" ht="15.75">
      <c r="A34" s="25">
        <v>43880</v>
      </c>
      <c r="B34" s="7">
        <v>176778</v>
      </c>
      <c r="C34" s="8">
        <v>309853</v>
      </c>
      <c r="D34" s="8">
        <v>158613</v>
      </c>
      <c r="E34" s="8">
        <v>242961</v>
      </c>
      <c r="F34" s="8">
        <v>6172</v>
      </c>
      <c r="G34" s="13">
        <f t="shared" ref="G34:G44" si="10">SUM(B34:F34)</f>
        <v>894377</v>
      </c>
      <c r="H34" s="10">
        <v>176283</v>
      </c>
      <c r="I34" s="11">
        <v>289611</v>
      </c>
      <c r="J34" s="11">
        <v>147458</v>
      </c>
      <c r="K34" s="11">
        <v>234789</v>
      </c>
      <c r="L34" s="11">
        <v>46939</v>
      </c>
      <c r="M34" s="12">
        <f t="shared" ref="M34:M44" si="11">SUM(H34:L34)</f>
        <v>895080</v>
      </c>
      <c r="N34" s="26">
        <f t="shared" si="9"/>
        <v>1789457</v>
      </c>
    </row>
    <row r="35" spans="1:14" ht="15.75">
      <c r="A35" s="25">
        <v>43909</v>
      </c>
      <c r="B35" s="7">
        <v>103491</v>
      </c>
      <c r="C35" s="8">
        <v>166840</v>
      </c>
      <c r="D35" s="8">
        <v>89392</v>
      </c>
      <c r="E35" s="8">
        <v>148850</v>
      </c>
      <c r="F35" s="8">
        <v>3337</v>
      </c>
      <c r="G35" s="13">
        <f t="shared" si="10"/>
        <v>511910</v>
      </c>
      <c r="H35" s="10">
        <v>108247</v>
      </c>
      <c r="I35" s="11">
        <v>170207</v>
      </c>
      <c r="J35" s="11">
        <v>91062</v>
      </c>
      <c r="K35" s="11">
        <v>153261</v>
      </c>
      <c r="L35" s="11">
        <v>18324</v>
      </c>
      <c r="M35" s="12">
        <f t="shared" si="11"/>
        <v>541101</v>
      </c>
      <c r="N35" s="26">
        <f t="shared" si="9"/>
        <v>1053011</v>
      </c>
    </row>
    <row r="36" spans="1:14" ht="15.75">
      <c r="A36" s="25">
        <v>43940</v>
      </c>
      <c r="B36" s="7">
        <v>10022</v>
      </c>
      <c r="C36" s="8">
        <v>19036</v>
      </c>
      <c r="D36" s="8">
        <v>5428</v>
      </c>
      <c r="E36" s="8">
        <v>9084</v>
      </c>
      <c r="F36" s="8">
        <v>1827</v>
      </c>
      <c r="G36" s="13">
        <f t="shared" si="10"/>
        <v>45397</v>
      </c>
      <c r="H36" s="10">
        <v>9645</v>
      </c>
      <c r="I36" s="11">
        <v>18572</v>
      </c>
      <c r="J36" s="11">
        <v>5097</v>
      </c>
      <c r="K36" s="11">
        <v>8178</v>
      </c>
      <c r="L36" s="11">
        <v>2321</v>
      </c>
      <c r="M36" s="12">
        <f t="shared" si="11"/>
        <v>43813</v>
      </c>
      <c r="N36" s="26">
        <f t="shared" si="9"/>
        <v>89210</v>
      </c>
    </row>
    <row r="37" spans="1:14" ht="15.75">
      <c r="A37" s="25">
        <v>43970</v>
      </c>
      <c r="B37" s="7">
        <v>28855</v>
      </c>
      <c r="C37" s="8">
        <v>76349</v>
      </c>
      <c r="D37" s="8">
        <v>22129</v>
      </c>
      <c r="E37" s="8">
        <v>12032</v>
      </c>
      <c r="F37" s="8">
        <v>3675</v>
      </c>
      <c r="G37" s="13">
        <f t="shared" si="10"/>
        <v>143040</v>
      </c>
      <c r="H37" s="10">
        <v>27297</v>
      </c>
      <c r="I37" s="11">
        <v>74678</v>
      </c>
      <c r="J37" s="11">
        <v>20986</v>
      </c>
      <c r="K37" s="11">
        <v>12034</v>
      </c>
      <c r="L37" s="11">
        <v>1989</v>
      </c>
      <c r="M37" s="12">
        <f t="shared" si="11"/>
        <v>136984</v>
      </c>
      <c r="N37" s="26">
        <f t="shared" si="9"/>
        <v>280024</v>
      </c>
    </row>
    <row r="38" spans="1:14" ht="15.75">
      <c r="A38" s="25">
        <v>44001</v>
      </c>
      <c r="B38" s="7">
        <v>79193</v>
      </c>
      <c r="C38" s="8">
        <v>181786</v>
      </c>
      <c r="D38" s="8">
        <v>59402</v>
      </c>
      <c r="E38" s="8">
        <v>40296</v>
      </c>
      <c r="F38" s="8">
        <v>4653</v>
      </c>
      <c r="G38" s="13">
        <f t="shared" si="10"/>
        <v>365330</v>
      </c>
      <c r="H38" s="10">
        <v>76313</v>
      </c>
      <c r="I38" s="11">
        <v>181933</v>
      </c>
      <c r="J38" s="11">
        <v>55232</v>
      </c>
      <c r="K38" s="11">
        <v>37963</v>
      </c>
      <c r="L38" s="11">
        <v>7511</v>
      </c>
      <c r="M38" s="12">
        <f t="shared" si="11"/>
        <v>358952</v>
      </c>
      <c r="N38" s="26">
        <f t="shared" si="9"/>
        <v>724282</v>
      </c>
    </row>
    <row r="39" spans="1:14" ht="15.75">
      <c r="A39" s="25">
        <v>44031</v>
      </c>
      <c r="B39" s="7">
        <v>92765</v>
      </c>
      <c r="C39" s="8">
        <v>191441</v>
      </c>
      <c r="D39" s="8">
        <v>59637</v>
      </c>
      <c r="E39" s="8">
        <v>115496</v>
      </c>
      <c r="F39" s="8">
        <v>7126</v>
      </c>
      <c r="G39" s="13">
        <f t="shared" si="10"/>
        <v>466465</v>
      </c>
      <c r="H39" s="10">
        <v>91305</v>
      </c>
      <c r="I39" s="11">
        <v>187804</v>
      </c>
      <c r="J39" s="11">
        <v>56419</v>
      </c>
      <c r="K39" s="11">
        <v>113051</v>
      </c>
      <c r="L39" s="11">
        <v>11445</v>
      </c>
      <c r="M39" s="12">
        <f t="shared" si="11"/>
        <v>460024</v>
      </c>
      <c r="N39" s="26">
        <f t="shared" si="9"/>
        <v>926489</v>
      </c>
    </row>
    <row r="40" spans="1:14" ht="15.75">
      <c r="A40" s="25">
        <v>44062</v>
      </c>
      <c r="B40" s="7">
        <v>89519</v>
      </c>
      <c r="C40" s="8">
        <v>182146</v>
      </c>
      <c r="D40" s="8">
        <v>65342</v>
      </c>
      <c r="E40" s="8">
        <v>95328</v>
      </c>
      <c r="F40" s="8">
        <v>3654</v>
      </c>
      <c r="G40" s="13">
        <f t="shared" si="10"/>
        <v>435989</v>
      </c>
      <c r="H40" s="10">
        <v>86827</v>
      </c>
      <c r="I40" s="11">
        <v>186006</v>
      </c>
      <c r="J40" s="11">
        <v>58250</v>
      </c>
      <c r="K40" s="11">
        <v>96381</v>
      </c>
      <c r="L40" s="11">
        <v>17390</v>
      </c>
      <c r="M40" s="12">
        <f t="shared" si="11"/>
        <v>444854</v>
      </c>
      <c r="N40" s="26">
        <f t="shared" si="9"/>
        <v>880843</v>
      </c>
    </row>
    <row r="41" spans="1:14" ht="15.75">
      <c r="A41" s="25">
        <v>44093</v>
      </c>
      <c r="B41" s="7">
        <v>90308</v>
      </c>
      <c r="C41" s="8">
        <v>182962</v>
      </c>
      <c r="D41" s="8">
        <v>75491</v>
      </c>
      <c r="E41" s="8">
        <v>71128</v>
      </c>
      <c r="F41" s="8">
        <v>5193</v>
      </c>
      <c r="G41" s="13">
        <f t="shared" si="10"/>
        <v>425082</v>
      </c>
      <c r="H41" s="10">
        <v>84684</v>
      </c>
      <c r="I41" s="11">
        <v>188812</v>
      </c>
      <c r="J41" s="11">
        <v>64177</v>
      </c>
      <c r="K41" s="11">
        <v>72857</v>
      </c>
      <c r="L41" s="11">
        <v>11653</v>
      </c>
      <c r="M41" s="12">
        <f t="shared" si="11"/>
        <v>422183</v>
      </c>
      <c r="N41" s="26">
        <f t="shared" si="9"/>
        <v>847265</v>
      </c>
    </row>
    <row r="42" spans="1:14" ht="15.75">
      <c r="A42" s="25">
        <v>44123</v>
      </c>
      <c r="B42" s="7">
        <v>99198</v>
      </c>
      <c r="C42" s="8">
        <v>204870</v>
      </c>
      <c r="D42" s="8">
        <v>74515</v>
      </c>
      <c r="E42" s="8">
        <v>93472</v>
      </c>
      <c r="F42" s="8">
        <v>3079</v>
      </c>
      <c r="G42" s="13">
        <f t="shared" si="10"/>
        <v>475134</v>
      </c>
      <c r="H42" s="10">
        <v>94802</v>
      </c>
      <c r="I42" s="11">
        <v>201262</v>
      </c>
      <c r="J42" s="11">
        <v>65021</v>
      </c>
      <c r="K42" s="11">
        <v>86791</v>
      </c>
      <c r="L42" s="11">
        <v>16227</v>
      </c>
      <c r="M42" s="12">
        <f t="shared" si="11"/>
        <v>464103</v>
      </c>
      <c r="N42" s="26">
        <f t="shared" si="9"/>
        <v>939237</v>
      </c>
    </row>
    <row r="43" spans="1:14" ht="15.75">
      <c r="A43" s="25">
        <v>44154</v>
      </c>
      <c r="B43" s="7">
        <v>87956</v>
      </c>
      <c r="C43" s="8">
        <v>175371</v>
      </c>
      <c r="D43" s="8">
        <v>58924</v>
      </c>
      <c r="E43" s="8">
        <v>97391</v>
      </c>
      <c r="F43" s="8">
        <v>4572</v>
      </c>
      <c r="G43" s="13">
        <f t="shared" si="10"/>
        <v>424214</v>
      </c>
      <c r="H43" s="10">
        <v>86571</v>
      </c>
      <c r="I43" s="11">
        <v>175051</v>
      </c>
      <c r="J43" s="11">
        <v>55366</v>
      </c>
      <c r="K43" s="11">
        <v>95716</v>
      </c>
      <c r="L43" s="11">
        <v>16055</v>
      </c>
      <c r="M43" s="12">
        <f t="shared" si="11"/>
        <v>428759</v>
      </c>
      <c r="N43" s="26">
        <f t="shared" si="9"/>
        <v>852973</v>
      </c>
    </row>
    <row r="44" spans="1:14" ht="15.75">
      <c r="A44" s="25">
        <v>44184</v>
      </c>
      <c r="B44" s="14">
        <v>103377</v>
      </c>
      <c r="C44" s="15">
        <v>202655</v>
      </c>
      <c r="D44" s="15">
        <v>59584</v>
      </c>
      <c r="E44" s="15">
        <v>98118</v>
      </c>
      <c r="F44" s="15">
        <v>3604</v>
      </c>
      <c r="G44" s="16">
        <f t="shared" si="10"/>
        <v>467338</v>
      </c>
      <c r="H44" s="17">
        <v>96429</v>
      </c>
      <c r="I44" s="18">
        <v>191922</v>
      </c>
      <c r="J44" s="18">
        <v>49922</v>
      </c>
      <c r="K44" s="18">
        <v>88020</v>
      </c>
      <c r="L44" s="18">
        <v>17611</v>
      </c>
      <c r="M44" s="12">
        <f t="shared" si="11"/>
        <v>443904</v>
      </c>
      <c r="N44" s="26">
        <f t="shared" si="9"/>
        <v>911242</v>
      </c>
    </row>
    <row r="45" spans="1:14" ht="15.75" thickBot="1">
      <c r="A45" s="27" t="s">
        <v>11</v>
      </c>
      <c r="B45" s="28">
        <f>SUM(B33:B44)</f>
        <v>1219953</v>
      </c>
      <c r="C45" s="28">
        <f t="shared" ref="C45:G45" si="12">SUM(C33:C44)</f>
        <v>2220827</v>
      </c>
      <c r="D45" s="28">
        <f t="shared" si="12"/>
        <v>837761</v>
      </c>
      <c r="E45" s="28">
        <f t="shared" si="12"/>
        <v>1268590</v>
      </c>
      <c r="F45" s="28">
        <f t="shared" si="12"/>
        <v>55694</v>
      </c>
      <c r="G45" s="28">
        <f t="shared" si="12"/>
        <v>5602825</v>
      </c>
      <c r="H45" s="32">
        <f>SUM(H33:H44)</f>
        <v>1196655</v>
      </c>
      <c r="I45" s="32">
        <f t="shared" ref="I45:N45" si="13">SUM(I33:I44)</f>
        <v>2166000</v>
      </c>
      <c r="J45" s="32">
        <f t="shared" si="13"/>
        <v>771769</v>
      </c>
      <c r="K45" s="32">
        <f t="shared" si="13"/>
        <v>1239028</v>
      </c>
      <c r="L45" s="32">
        <f t="shared" si="13"/>
        <v>220473</v>
      </c>
      <c r="M45" s="33">
        <f t="shared" si="13"/>
        <v>5593925</v>
      </c>
      <c r="N45" s="34">
        <f t="shared" si="13"/>
        <v>11196750</v>
      </c>
    </row>
    <row r="46" spans="1:14">
      <c r="A46" s="21"/>
      <c r="B46" s="191" t="s">
        <v>0</v>
      </c>
      <c r="C46" s="192"/>
      <c r="D46" s="192"/>
      <c r="E46" s="192"/>
      <c r="F46" s="192"/>
      <c r="G46" s="193"/>
      <c r="H46" s="194" t="s">
        <v>1</v>
      </c>
      <c r="I46" s="195"/>
      <c r="J46" s="195"/>
      <c r="K46" s="195"/>
      <c r="L46" s="195"/>
      <c r="M46" s="196"/>
      <c r="N46" s="22" t="s">
        <v>2</v>
      </c>
    </row>
    <row r="47" spans="1:14">
      <c r="A47" s="23">
        <v>2021</v>
      </c>
      <c r="B47" s="1" t="s">
        <v>3</v>
      </c>
      <c r="C47" s="2" t="s">
        <v>4</v>
      </c>
      <c r="D47" s="2" t="s">
        <v>5</v>
      </c>
      <c r="E47" s="2" t="s">
        <v>6</v>
      </c>
      <c r="F47" s="2" t="s">
        <v>7</v>
      </c>
      <c r="G47" s="3" t="s">
        <v>8</v>
      </c>
      <c r="H47" s="4" t="s">
        <v>3</v>
      </c>
      <c r="I47" s="5" t="s">
        <v>4</v>
      </c>
      <c r="J47" s="5" t="s">
        <v>5</v>
      </c>
      <c r="K47" s="5" t="s">
        <v>6</v>
      </c>
      <c r="L47" s="5" t="s">
        <v>7</v>
      </c>
      <c r="M47" s="6" t="s">
        <v>8</v>
      </c>
      <c r="N47" s="24"/>
    </row>
    <row r="48" spans="1:14" ht="15.75">
      <c r="A48" s="25">
        <v>44197</v>
      </c>
      <c r="B48" s="7">
        <v>86894</v>
      </c>
      <c r="C48" s="8">
        <v>160546</v>
      </c>
      <c r="D48" s="8">
        <v>53053</v>
      </c>
      <c r="E48" s="8">
        <v>84003</v>
      </c>
      <c r="F48" s="8">
        <v>5092</v>
      </c>
      <c r="G48" s="19">
        <f t="shared" ref="G48:G53" si="14">SUM(B48:F48)</f>
        <v>389588</v>
      </c>
      <c r="H48" s="10">
        <v>86288</v>
      </c>
      <c r="I48" s="11">
        <v>152568</v>
      </c>
      <c r="J48" s="11">
        <v>49587</v>
      </c>
      <c r="K48" s="11">
        <v>84551</v>
      </c>
      <c r="L48" s="11">
        <v>25632</v>
      </c>
      <c r="M48" s="20">
        <f>SUM(H48:L48)</f>
        <v>398626</v>
      </c>
      <c r="N48" s="26">
        <f t="shared" ref="N48:N59" si="15">M48+G48</f>
        <v>788214</v>
      </c>
    </row>
    <row r="49" spans="1:14" ht="15.75">
      <c r="A49" s="25">
        <v>44246</v>
      </c>
      <c r="B49" s="7">
        <v>91967</v>
      </c>
      <c r="C49" s="8">
        <v>158685</v>
      </c>
      <c r="D49" s="8">
        <v>47423</v>
      </c>
      <c r="E49" s="8">
        <v>77575</v>
      </c>
      <c r="F49" s="8">
        <v>3354</v>
      </c>
      <c r="G49" s="19">
        <f t="shared" si="14"/>
        <v>379004</v>
      </c>
      <c r="H49" s="10">
        <v>87274</v>
      </c>
      <c r="I49" s="11">
        <v>150752</v>
      </c>
      <c r="J49" s="11">
        <v>43806</v>
      </c>
      <c r="K49" s="11">
        <v>74387</v>
      </c>
      <c r="L49" s="11">
        <v>16278</v>
      </c>
      <c r="M49" s="20">
        <f>SUM(H49:L49)</f>
        <v>372497</v>
      </c>
      <c r="N49" s="26">
        <f t="shared" si="15"/>
        <v>751501</v>
      </c>
    </row>
    <row r="50" spans="1:14" ht="15.75">
      <c r="A50" s="25">
        <v>44274</v>
      </c>
      <c r="B50" s="7">
        <v>149488</v>
      </c>
      <c r="C50" s="8">
        <v>305060</v>
      </c>
      <c r="D50" s="8">
        <v>57541</v>
      </c>
      <c r="E50" s="8">
        <v>125821</v>
      </c>
      <c r="F50" s="8">
        <v>4379</v>
      </c>
      <c r="G50" s="19">
        <f t="shared" si="14"/>
        <v>642289</v>
      </c>
      <c r="H50" s="10">
        <v>141183</v>
      </c>
      <c r="I50" s="11">
        <v>281694</v>
      </c>
      <c r="J50" s="11">
        <v>54746</v>
      </c>
      <c r="K50" s="11">
        <v>120894</v>
      </c>
      <c r="L50" s="11">
        <v>23227</v>
      </c>
      <c r="M50" s="20">
        <f>SUM(H50:L50)</f>
        <v>621744</v>
      </c>
      <c r="N50" s="26">
        <f t="shared" si="15"/>
        <v>1264033</v>
      </c>
    </row>
    <row r="51" spans="1:14" ht="15.75">
      <c r="A51" s="25">
        <v>44305</v>
      </c>
      <c r="B51" s="7">
        <v>183118</v>
      </c>
      <c r="C51" s="8">
        <v>342564</v>
      </c>
      <c r="D51" s="8">
        <v>71873</v>
      </c>
      <c r="E51" s="8">
        <v>138614</v>
      </c>
      <c r="F51" s="8">
        <v>6095</v>
      </c>
      <c r="G51" s="19">
        <f t="shared" si="14"/>
        <v>742264</v>
      </c>
      <c r="H51" s="10">
        <v>184326</v>
      </c>
      <c r="I51" s="11">
        <v>325528</v>
      </c>
      <c r="J51" s="11">
        <v>79826</v>
      </c>
      <c r="K51" s="11">
        <v>141717</v>
      </c>
      <c r="L51" s="11">
        <v>33359</v>
      </c>
      <c r="M51" s="20">
        <v>764756</v>
      </c>
      <c r="N51" s="26">
        <f t="shared" si="15"/>
        <v>1507020</v>
      </c>
    </row>
    <row r="52" spans="1:14" ht="15.75">
      <c r="A52" s="25">
        <v>44335</v>
      </c>
      <c r="B52" s="7">
        <v>198271</v>
      </c>
      <c r="C52" s="8">
        <v>399884</v>
      </c>
      <c r="D52" s="8">
        <v>95438</v>
      </c>
      <c r="E52" s="8">
        <v>183322</v>
      </c>
      <c r="F52" s="8">
        <v>3595</v>
      </c>
      <c r="G52" s="13">
        <f t="shared" si="14"/>
        <v>880510</v>
      </c>
      <c r="H52" s="10">
        <v>210585</v>
      </c>
      <c r="I52" s="11">
        <v>372825</v>
      </c>
      <c r="J52" s="11">
        <v>89072</v>
      </c>
      <c r="K52" s="11">
        <v>179074</v>
      </c>
      <c r="L52" s="11">
        <v>39867</v>
      </c>
      <c r="M52" s="20">
        <f t="shared" ref="M52:M59" si="16">SUM(H52:L52)</f>
        <v>891423</v>
      </c>
      <c r="N52" s="26">
        <f t="shared" si="15"/>
        <v>1771933</v>
      </c>
    </row>
    <row r="53" spans="1:14" ht="15.75">
      <c r="A53" s="25">
        <v>44366</v>
      </c>
      <c r="B53" s="7">
        <v>206550</v>
      </c>
      <c r="C53" s="8">
        <v>415600</v>
      </c>
      <c r="D53" s="8">
        <v>91485</v>
      </c>
      <c r="E53" s="8">
        <v>192735</v>
      </c>
      <c r="F53" s="8">
        <v>4972</v>
      </c>
      <c r="G53" s="13">
        <f t="shared" si="14"/>
        <v>911342</v>
      </c>
      <c r="H53" s="10">
        <v>217601</v>
      </c>
      <c r="I53" s="11">
        <v>366761</v>
      </c>
      <c r="J53" s="11">
        <v>89717</v>
      </c>
      <c r="K53" s="11">
        <v>183694</v>
      </c>
      <c r="L53" s="11">
        <v>42466</v>
      </c>
      <c r="M53" s="20">
        <f t="shared" si="16"/>
        <v>900239</v>
      </c>
      <c r="N53" s="26">
        <f t="shared" si="15"/>
        <v>1811581</v>
      </c>
    </row>
    <row r="54" spans="1:14" ht="15.75">
      <c r="A54" s="25">
        <v>44396</v>
      </c>
      <c r="B54" s="7">
        <v>266714</v>
      </c>
      <c r="C54" s="8">
        <v>407416</v>
      </c>
      <c r="D54" s="8">
        <v>113794</v>
      </c>
      <c r="E54" s="8">
        <v>191941</v>
      </c>
      <c r="F54" s="8">
        <v>5432</v>
      </c>
      <c r="G54" s="13">
        <v>985297</v>
      </c>
      <c r="H54" s="10">
        <v>282765</v>
      </c>
      <c r="I54" s="11">
        <v>352557</v>
      </c>
      <c r="J54" s="11">
        <v>109535</v>
      </c>
      <c r="K54" s="11">
        <v>212609</v>
      </c>
      <c r="L54" s="11">
        <v>50382</v>
      </c>
      <c r="M54" s="20">
        <f t="shared" si="16"/>
        <v>1007848</v>
      </c>
      <c r="N54" s="26">
        <f t="shared" si="15"/>
        <v>1993145</v>
      </c>
    </row>
    <row r="55" spans="1:14" ht="15.75">
      <c r="A55" s="25">
        <v>44427</v>
      </c>
      <c r="B55" s="7">
        <v>302421</v>
      </c>
      <c r="C55" s="8">
        <v>335122</v>
      </c>
      <c r="D55" s="8">
        <v>96003</v>
      </c>
      <c r="E55" s="8">
        <v>197951</v>
      </c>
      <c r="F55" s="8">
        <v>4000</v>
      </c>
      <c r="G55" s="13">
        <v>935497</v>
      </c>
      <c r="H55" s="10">
        <v>332993</v>
      </c>
      <c r="I55" s="11">
        <v>294772</v>
      </c>
      <c r="J55" s="11">
        <v>97280</v>
      </c>
      <c r="K55" s="11">
        <v>203434</v>
      </c>
      <c r="L55" s="11">
        <v>45450</v>
      </c>
      <c r="M55" s="20">
        <f t="shared" si="16"/>
        <v>973929</v>
      </c>
      <c r="N55" s="26">
        <f t="shared" si="15"/>
        <v>1909426</v>
      </c>
    </row>
    <row r="56" spans="1:14" ht="15.75">
      <c r="A56" s="25">
        <v>44458</v>
      </c>
      <c r="B56" s="7">
        <v>279331</v>
      </c>
      <c r="C56" s="8">
        <v>292908</v>
      </c>
      <c r="D56" s="8">
        <v>87659</v>
      </c>
      <c r="E56" s="8">
        <v>179421</v>
      </c>
      <c r="F56" s="8">
        <v>4795</v>
      </c>
      <c r="G56" s="13">
        <v>844114</v>
      </c>
      <c r="H56" s="10">
        <v>295591</v>
      </c>
      <c r="I56" s="11">
        <v>250283</v>
      </c>
      <c r="J56" s="11">
        <v>84567</v>
      </c>
      <c r="K56" s="11">
        <v>177503</v>
      </c>
      <c r="L56" s="11">
        <v>35246</v>
      </c>
      <c r="M56" s="20">
        <f t="shared" si="16"/>
        <v>843190</v>
      </c>
      <c r="N56" s="26">
        <f t="shared" si="15"/>
        <v>1687304</v>
      </c>
    </row>
    <row r="57" spans="1:14" ht="15.75">
      <c r="A57" s="25">
        <v>44488</v>
      </c>
      <c r="B57" s="7">
        <v>316473</v>
      </c>
      <c r="C57" s="8">
        <v>320028</v>
      </c>
      <c r="D57" s="8">
        <v>78363</v>
      </c>
      <c r="E57" s="8">
        <v>203238</v>
      </c>
      <c r="F57" s="8">
        <v>4140</v>
      </c>
      <c r="G57" s="13">
        <f>SUM(B57:F57)</f>
        <v>922242</v>
      </c>
      <c r="H57" s="10">
        <v>330606</v>
      </c>
      <c r="I57" s="11">
        <v>279646</v>
      </c>
      <c r="J57" s="11">
        <v>70879</v>
      </c>
      <c r="K57" s="11">
        <v>194229</v>
      </c>
      <c r="L57" s="11">
        <v>39952</v>
      </c>
      <c r="M57" s="20">
        <f t="shared" si="16"/>
        <v>915312</v>
      </c>
      <c r="N57" s="26">
        <f t="shared" si="15"/>
        <v>1837554</v>
      </c>
    </row>
    <row r="58" spans="1:14" ht="15.75">
      <c r="A58" s="25">
        <v>44519</v>
      </c>
      <c r="B58" s="7">
        <v>278683</v>
      </c>
      <c r="C58" s="8">
        <v>331045</v>
      </c>
      <c r="D58" s="8">
        <v>75374</v>
      </c>
      <c r="E58" s="8">
        <v>213137</v>
      </c>
      <c r="F58" s="8">
        <v>4609</v>
      </c>
      <c r="G58" s="13">
        <f>SUM(B58:F58)</f>
        <v>902848</v>
      </c>
      <c r="H58" s="10">
        <v>309893</v>
      </c>
      <c r="I58" s="11">
        <v>278460</v>
      </c>
      <c r="J58" s="11">
        <v>71791</v>
      </c>
      <c r="K58" s="11">
        <v>208851</v>
      </c>
      <c r="L58" s="11">
        <v>43856</v>
      </c>
      <c r="M58" s="20">
        <f t="shared" si="16"/>
        <v>912851</v>
      </c>
      <c r="N58" s="26">
        <f t="shared" si="15"/>
        <v>1815699</v>
      </c>
    </row>
    <row r="59" spans="1:14" ht="15.75">
      <c r="A59" s="25">
        <v>44549</v>
      </c>
      <c r="B59" s="7">
        <v>235634</v>
      </c>
      <c r="C59" s="8">
        <v>236718</v>
      </c>
      <c r="D59" s="8">
        <v>184262</v>
      </c>
      <c r="E59" s="8">
        <v>204656</v>
      </c>
      <c r="F59" s="8">
        <v>4921</v>
      </c>
      <c r="G59" s="13">
        <f>SUM(B59:F59)</f>
        <v>866191</v>
      </c>
      <c r="H59" s="10">
        <v>252558</v>
      </c>
      <c r="I59" s="11">
        <v>188328</v>
      </c>
      <c r="J59" s="11">
        <v>175625</v>
      </c>
      <c r="K59" s="11">
        <v>183889</v>
      </c>
      <c r="L59" s="11">
        <v>40955</v>
      </c>
      <c r="M59" s="20">
        <f t="shared" si="16"/>
        <v>841355</v>
      </c>
      <c r="N59" s="26">
        <f t="shared" si="15"/>
        <v>1707546</v>
      </c>
    </row>
    <row r="60" spans="1:14" ht="15.75" thickBot="1">
      <c r="A60" s="27" t="s">
        <v>12</v>
      </c>
      <c r="B60" s="28">
        <f t="shared" ref="B60:N60" si="17">SUM(B48:B59)</f>
        <v>2595544</v>
      </c>
      <c r="C60" s="28">
        <f t="shared" si="17"/>
        <v>3705576</v>
      </c>
      <c r="D60" s="28">
        <f t="shared" si="17"/>
        <v>1052268</v>
      </c>
      <c r="E60" s="28">
        <f t="shared" si="17"/>
        <v>1992414</v>
      </c>
      <c r="F60" s="28">
        <f t="shared" si="17"/>
        <v>55384</v>
      </c>
      <c r="G60" s="28">
        <f t="shared" si="17"/>
        <v>9401186</v>
      </c>
      <c r="H60" s="29">
        <f t="shared" si="17"/>
        <v>2731663</v>
      </c>
      <c r="I60" s="29">
        <f t="shared" si="17"/>
        <v>3294174</v>
      </c>
      <c r="J60" s="29">
        <f t="shared" si="17"/>
        <v>1016431</v>
      </c>
      <c r="K60" s="29">
        <f t="shared" si="17"/>
        <v>1964832</v>
      </c>
      <c r="L60" s="29">
        <f t="shared" si="17"/>
        <v>436670</v>
      </c>
      <c r="M60" s="29">
        <f t="shared" si="17"/>
        <v>9443770</v>
      </c>
      <c r="N60" s="30">
        <f t="shared" si="17"/>
        <v>18844956</v>
      </c>
    </row>
    <row r="61" spans="1:14">
      <c r="A61" s="160"/>
      <c r="B61" s="185" t="s">
        <v>0</v>
      </c>
      <c r="C61" s="186"/>
      <c r="D61" s="186"/>
      <c r="E61" s="186"/>
      <c r="F61" s="186"/>
      <c r="G61" s="187"/>
      <c r="H61" s="188" t="s">
        <v>1</v>
      </c>
      <c r="I61" s="189"/>
      <c r="J61" s="189"/>
      <c r="K61" s="189"/>
      <c r="L61" s="189"/>
      <c r="M61" s="190"/>
      <c r="N61" s="161" t="s">
        <v>2</v>
      </c>
    </row>
    <row r="62" spans="1:14">
      <c r="A62" s="160">
        <v>2022</v>
      </c>
      <c r="B62" s="162" t="s">
        <v>3</v>
      </c>
      <c r="C62" s="163" t="s">
        <v>4</v>
      </c>
      <c r="D62" s="163" t="s">
        <v>5</v>
      </c>
      <c r="E62" s="163" t="s">
        <v>6</v>
      </c>
      <c r="F62" s="163" t="s">
        <v>7</v>
      </c>
      <c r="G62" s="164" t="s">
        <v>8</v>
      </c>
      <c r="H62" s="165" t="s">
        <v>3</v>
      </c>
      <c r="I62" s="166" t="s">
        <v>4</v>
      </c>
      <c r="J62" s="166" t="s">
        <v>5</v>
      </c>
      <c r="K62" s="166" t="s">
        <v>6</v>
      </c>
      <c r="L62" s="166" t="s">
        <v>7</v>
      </c>
      <c r="M62" s="167" t="s">
        <v>8</v>
      </c>
      <c r="N62" s="161"/>
    </row>
    <row r="63" spans="1:14" ht="15.75">
      <c r="A63" s="168">
        <v>44583</v>
      </c>
      <c r="B63" s="169">
        <v>159204</v>
      </c>
      <c r="C63" s="170">
        <v>197937</v>
      </c>
      <c r="D63" s="170">
        <v>109925</v>
      </c>
      <c r="E63" s="170">
        <v>149490</v>
      </c>
      <c r="F63" s="170">
        <v>4691</v>
      </c>
      <c r="G63" s="171">
        <v>621247</v>
      </c>
      <c r="H63" s="172">
        <v>161746</v>
      </c>
      <c r="I63" s="173">
        <v>184330</v>
      </c>
      <c r="J63" s="173">
        <v>103750</v>
      </c>
      <c r="K63" s="173">
        <v>147176</v>
      </c>
      <c r="L63" s="173">
        <v>41290</v>
      </c>
      <c r="M63" s="174">
        <v>638292</v>
      </c>
      <c r="N63" s="175">
        <v>1259539</v>
      </c>
    </row>
    <row r="64" spans="1:14" ht="15.75">
      <c r="A64" s="168">
        <v>44614</v>
      </c>
      <c r="B64" s="169">
        <v>187151</v>
      </c>
      <c r="C64" s="170">
        <v>232684</v>
      </c>
      <c r="D64" s="170">
        <v>123163</v>
      </c>
      <c r="E64" s="170">
        <v>157779</v>
      </c>
      <c r="F64" s="170">
        <v>4378</v>
      </c>
      <c r="G64" s="171">
        <v>705155</v>
      </c>
      <c r="H64" s="172">
        <v>186246</v>
      </c>
      <c r="I64" s="173">
        <v>215983</v>
      </c>
      <c r="J64" s="173">
        <v>112458</v>
      </c>
      <c r="K64" s="173">
        <v>146895</v>
      </c>
      <c r="L64" s="173">
        <v>37784</v>
      </c>
      <c r="M64" s="174">
        <v>699366</v>
      </c>
      <c r="N64" s="175">
        <v>1404521</v>
      </c>
    </row>
    <row r="65" spans="1:14" ht="15.75">
      <c r="A65" s="168">
        <v>44642</v>
      </c>
      <c r="B65" s="169">
        <v>223608</v>
      </c>
      <c r="C65" s="170">
        <v>343161</v>
      </c>
      <c r="D65" s="170">
        <v>122524</v>
      </c>
      <c r="E65" s="170">
        <v>220913</v>
      </c>
      <c r="F65" s="170">
        <v>3219</v>
      </c>
      <c r="G65" s="171">
        <v>913425</v>
      </c>
      <c r="H65" s="172">
        <v>225361</v>
      </c>
      <c r="I65" s="173">
        <v>316125</v>
      </c>
      <c r="J65" s="173">
        <v>118629</v>
      </c>
      <c r="K65" s="173">
        <v>216912</v>
      </c>
      <c r="L65" s="173">
        <v>51367</v>
      </c>
      <c r="M65" s="174">
        <v>928394</v>
      </c>
      <c r="N65" s="175">
        <v>1841819</v>
      </c>
    </row>
    <row r="66" spans="1:14" ht="15.75">
      <c r="A66" s="168">
        <v>44673</v>
      </c>
      <c r="B66" s="169">
        <v>237107</v>
      </c>
      <c r="C66" s="170">
        <v>363875</v>
      </c>
      <c r="D66" s="170">
        <v>126536</v>
      </c>
      <c r="E66" s="170">
        <v>225204</v>
      </c>
      <c r="F66" s="170">
        <v>6221</v>
      </c>
      <c r="G66" s="171">
        <v>958943</v>
      </c>
      <c r="H66" s="172">
        <v>236489</v>
      </c>
      <c r="I66" s="173">
        <v>328541</v>
      </c>
      <c r="J66" s="173">
        <v>121895</v>
      </c>
      <c r="K66" s="173">
        <v>216122</v>
      </c>
      <c r="L66" s="173">
        <v>59717</v>
      </c>
      <c r="M66" s="174">
        <v>962764</v>
      </c>
      <c r="N66" s="175">
        <v>1921707</v>
      </c>
    </row>
    <row r="67" spans="1:14" ht="15.75">
      <c r="A67" s="168">
        <v>44703</v>
      </c>
      <c r="B67" s="169">
        <v>255644</v>
      </c>
      <c r="C67" s="170">
        <v>369578</v>
      </c>
      <c r="D67" s="170">
        <v>127353</v>
      </c>
      <c r="E67" s="170">
        <v>242025</v>
      </c>
      <c r="F67" s="170">
        <v>11748</v>
      </c>
      <c r="G67" s="176">
        <v>1006348</v>
      </c>
      <c r="H67" s="172">
        <v>258823</v>
      </c>
      <c r="I67" s="173">
        <v>354893</v>
      </c>
      <c r="J67" s="173">
        <v>119549</v>
      </c>
      <c r="K67" s="173">
        <v>236585</v>
      </c>
      <c r="L67" s="173">
        <v>56875</v>
      </c>
      <c r="M67" s="174">
        <v>1026725</v>
      </c>
      <c r="N67" s="175">
        <v>2033073</v>
      </c>
    </row>
    <row r="68" spans="1:14" ht="15.75">
      <c r="A68" s="168">
        <v>44734</v>
      </c>
      <c r="B68" s="169">
        <v>194037</v>
      </c>
      <c r="C68" s="170">
        <v>420745</v>
      </c>
      <c r="D68" s="170">
        <v>144368</v>
      </c>
      <c r="E68" s="170">
        <v>243190</v>
      </c>
      <c r="F68" s="170">
        <v>19520</v>
      </c>
      <c r="G68" s="176">
        <v>1021860</v>
      </c>
      <c r="H68" s="172">
        <v>193954</v>
      </c>
      <c r="I68" s="173">
        <v>390160</v>
      </c>
      <c r="J68" s="173">
        <v>127958</v>
      </c>
      <c r="K68" s="173">
        <v>232182</v>
      </c>
      <c r="L68" s="173">
        <v>52274</v>
      </c>
      <c r="M68" s="174">
        <v>996528</v>
      </c>
      <c r="N68" s="175">
        <v>2018388</v>
      </c>
    </row>
    <row r="69" spans="1:14" ht="15.75">
      <c r="A69" s="168">
        <v>44764</v>
      </c>
      <c r="B69" s="177"/>
      <c r="C69" s="170"/>
      <c r="D69" s="178"/>
      <c r="E69" s="178"/>
      <c r="F69" s="170"/>
      <c r="G69" s="179"/>
      <c r="H69" s="180"/>
      <c r="I69" s="170"/>
      <c r="J69" s="181"/>
      <c r="K69" s="178"/>
      <c r="L69" s="170"/>
      <c r="M69" s="182"/>
      <c r="N69" s="183"/>
    </row>
    <row r="70" spans="1:14" ht="15.75">
      <c r="A70" s="168">
        <v>44795</v>
      </c>
      <c r="B70" s="177"/>
      <c r="C70" s="170"/>
      <c r="D70" s="178"/>
      <c r="E70" s="178"/>
      <c r="F70" s="170"/>
      <c r="G70" s="179"/>
      <c r="H70" s="180"/>
      <c r="I70" s="170"/>
      <c r="J70" s="181"/>
      <c r="K70" s="178"/>
      <c r="L70" s="170"/>
      <c r="M70" s="182"/>
      <c r="N70" s="183"/>
    </row>
    <row r="71" spans="1:14" ht="15.75">
      <c r="A71" s="168">
        <v>44826</v>
      </c>
      <c r="B71" s="170"/>
      <c r="C71" s="170"/>
      <c r="D71" s="178"/>
      <c r="E71" s="170"/>
      <c r="F71" s="170"/>
      <c r="G71" s="179"/>
      <c r="H71" s="170"/>
      <c r="I71" s="170"/>
      <c r="J71" s="181"/>
      <c r="K71" s="170"/>
      <c r="L71" s="170"/>
      <c r="M71" s="182"/>
      <c r="N71" s="183"/>
    </row>
    <row r="72" spans="1:14" ht="15.75">
      <c r="A72" s="168">
        <v>44856</v>
      </c>
      <c r="B72" s="177"/>
      <c r="C72" s="170"/>
      <c r="D72" s="178"/>
      <c r="E72" s="178"/>
      <c r="F72" s="170"/>
      <c r="G72" s="179"/>
      <c r="H72" s="180"/>
      <c r="I72" s="170"/>
      <c r="J72" s="181"/>
      <c r="K72" s="178"/>
      <c r="L72" s="170"/>
      <c r="M72" s="182"/>
      <c r="N72" s="183"/>
    </row>
    <row r="73" spans="1:14" ht="15.75">
      <c r="A73" s="168">
        <v>44887</v>
      </c>
      <c r="B73" s="177"/>
      <c r="C73" s="170"/>
      <c r="D73" s="178"/>
      <c r="E73" s="178"/>
      <c r="F73" s="170"/>
      <c r="G73" s="179"/>
      <c r="H73" s="180"/>
      <c r="I73" s="170"/>
      <c r="J73" s="181"/>
      <c r="K73" s="178"/>
      <c r="L73" s="170"/>
      <c r="M73" s="182"/>
      <c r="N73" s="183"/>
    </row>
    <row r="74" spans="1:14" ht="15.75">
      <c r="A74" s="168">
        <v>44917</v>
      </c>
      <c r="B74" s="177"/>
      <c r="C74" s="170"/>
      <c r="D74" s="178"/>
      <c r="E74" s="178"/>
      <c r="F74" s="170"/>
      <c r="G74" s="179"/>
      <c r="H74" s="180"/>
      <c r="I74" s="170"/>
      <c r="J74" s="181"/>
      <c r="K74" s="178"/>
      <c r="L74" s="170"/>
      <c r="M74" s="182"/>
      <c r="N74" s="183"/>
    </row>
    <row r="75" spans="1:14" ht="15.75" thickBot="1">
      <c r="A75" s="184" t="s">
        <v>13</v>
      </c>
      <c r="B75" s="28">
        <v>1256751</v>
      </c>
      <c r="C75" s="28">
        <v>1927980</v>
      </c>
      <c r="D75" s="28">
        <v>753869</v>
      </c>
      <c r="E75" s="28">
        <v>1238601</v>
      </c>
      <c r="F75" s="28">
        <v>49777</v>
      </c>
      <c r="G75" s="28">
        <v>5226978</v>
      </c>
      <c r="H75" s="29">
        <v>1262619</v>
      </c>
      <c r="I75" s="29">
        <v>1790032</v>
      </c>
      <c r="J75" s="29">
        <v>704239</v>
      </c>
      <c r="K75" s="29">
        <v>1195872</v>
      </c>
      <c r="L75" s="29">
        <v>299307</v>
      </c>
      <c r="M75" s="29">
        <v>5252069</v>
      </c>
      <c r="N75" s="30">
        <v>10479047</v>
      </c>
    </row>
  </sheetData>
  <mergeCells count="10">
    <mergeCell ref="B61:G61"/>
    <mergeCell ref="H61:M61"/>
    <mergeCell ref="B46:G46"/>
    <mergeCell ref="H46:M46"/>
    <mergeCell ref="B1:G1"/>
    <mergeCell ref="H1:M1"/>
    <mergeCell ref="B16:G16"/>
    <mergeCell ref="H16:M16"/>
    <mergeCell ref="B31:G31"/>
    <mergeCell ref="H31:M31"/>
  </mergeCells>
  <printOptions horizontalCentered="1" verticalCentered="1"/>
  <pageMargins left="0.25" right="0.25" top="0.75" bottom="0.75" header="0.3" footer="0.3"/>
  <pageSetup paperSize="5" orientation="landscape" r:id="rId1"/>
  <rowBreaks count="2" manualBreakCount="2">
    <brk id="30" max="16383" man="1"/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3E31-8202-4B7E-BE75-CF6A1C8487D2}">
  <dimension ref="A1:I16"/>
  <sheetViews>
    <sheetView view="pageBreakPreview" zoomScaleNormal="50" zoomScaleSheetLayoutView="100" workbookViewId="0">
      <selection activeCell="D6" sqref="D6"/>
    </sheetView>
  </sheetViews>
  <sheetFormatPr defaultColWidth="19.140625" defaultRowHeight="15"/>
  <cols>
    <col min="2" max="2" width="21.7109375" customWidth="1"/>
    <col min="3" max="3" width="17.28515625" customWidth="1"/>
    <col min="4" max="4" width="15.7109375" customWidth="1"/>
    <col min="5" max="8" width="18.7109375" customWidth="1"/>
    <col min="9" max="9" width="22" style="121" customWidth="1"/>
    <col min="10" max="10" width="20.5703125" customWidth="1"/>
  </cols>
  <sheetData>
    <row r="1" spans="1:9" ht="43.5" customHeight="1" thickBot="1">
      <c r="A1" s="197" t="s">
        <v>14</v>
      </c>
      <c r="B1" s="198"/>
      <c r="C1" s="198"/>
      <c r="D1" s="198"/>
      <c r="E1" s="198"/>
      <c r="F1" s="198"/>
      <c r="G1" s="198"/>
      <c r="H1" s="198"/>
      <c r="I1" s="198"/>
    </row>
    <row r="2" spans="1:9" ht="39.75" customHeight="1" thickBot="1">
      <c r="A2" s="203" t="s">
        <v>15</v>
      </c>
      <c r="B2" s="200" t="s">
        <v>2</v>
      </c>
      <c r="C2" s="199" t="s">
        <v>16</v>
      </c>
      <c r="D2" s="200"/>
      <c r="E2" s="199" t="s">
        <v>17</v>
      </c>
      <c r="F2" s="200"/>
      <c r="G2" s="199" t="s">
        <v>18</v>
      </c>
      <c r="H2" s="200"/>
      <c r="I2" s="122" t="s">
        <v>19</v>
      </c>
    </row>
    <row r="3" spans="1:9" ht="20.25" customHeight="1" thickBot="1">
      <c r="A3" s="204"/>
      <c r="B3" s="202"/>
      <c r="C3" s="201"/>
      <c r="D3" s="202"/>
      <c r="E3" s="40" t="s">
        <v>20</v>
      </c>
      <c r="F3" s="41" t="s">
        <v>21</v>
      </c>
      <c r="G3" s="40" t="s">
        <v>20</v>
      </c>
      <c r="H3" s="41" t="s">
        <v>21</v>
      </c>
      <c r="I3" s="123" t="s">
        <v>22</v>
      </c>
    </row>
    <row r="4" spans="1:9" ht="19.5" customHeight="1">
      <c r="A4" s="124" t="s">
        <v>23</v>
      </c>
      <c r="B4" s="43" t="s">
        <v>24</v>
      </c>
      <c r="C4" s="44"/>
      <c r="D4" s="45"/>
      <c r="E4" s="46" t="s">
        <v>25</v>
      </c>
      <c r="F4" s="47" t="s">
        <v>26</v>
      </c>
      <c r="G4" s="48" t="s">
        <v>27</v>
      </c>
      <c r="H4" s="49" t="s">
        <v>28</v>
      </c>
      <c r="I4" s="125" t="s">
        <v>29</v>
      </c>
    </row>
    <row r="5" spans="1:9" ht="19.5" customHeight="1">
      <c r="A5" s="126" t="s">
        <v>30</v>
      </c>
      <c r="B5" s="51" t="s">
        <v>31</v>
      </c>
      <c r="C5" s="52">
        <v>-134083</v>
      </c>
      <c r="D5" s="53">
        <v>-7.0000000000000007E-2</v>
      </c>
      <c r="E5" s="54" t="s">
        <v>32</v>
      </c>
      <c r="F5" s="55" t="s">
        <v>33</v>
      </c>
      <c r="G5" s="56" t="s">
        <v>34</v>
      </c>
      <c r="H5" s="57" t="s">
        <v>35</v>
      </c>
      <c r="I5" s="127" t="s">
        <v>36</v>
      </c>
    </row>
    <row r="6" spans="1:9" ht="19.5" customHeight="1">
      <c r="A6" s="126" t="s">
        <v>37</v>
      </c>
      <c r="B6" s="51" t="s">
        <v>38</v>
      </c>
      <c r="C6" s="59" t="s">
        <v>39</v>
      </c>
      <c r="D6" s="53">
        <v>0.34</v>
      </c>
      <c r="E6" s="54" t="s">
        <v>40</v>
      </c>
      <c r="F6" s="55" t="s">
        <v>41</v>
      </c>
      <c r="G6" s="56" t="s">
        <v>42</v>
      </c>
      <c r="H6" s="57" t="s">
        <v>43</v>
      </c>
      <c r="I6" s="127" t="s">
        <v>44</v>
      </c>
    </row>
    <row r="7" spans="1:9" ht="19.5" customHeight="1">
      <c r="A7" s="126" t="s">
        <v>45</v>
      </c>
      <c r="B7" s="51" t="s">
        <v>46</v>
      </c>
      <c r="C7" s="59" t="s">
        <v>47</v>
      </c>
      <c r="D7" s="53">
        <v>0.01</v>
      </c>
      <c r="E7" s="54" t="s">
        <v>48</v>
      </c>
      <c r="F7" s="55" t="s">
        <v>49</v>
      </c>
      <c r="G7" s="56" t="s">
        <v>50</v>
      </c>
      <c r="H7" s="57" t="s">
        <v>51</v>
      </c>
      <c r="I7" s="127" t="s">
        <v>52</v>
      </c>
    </row>
    <row r="8" spans="1:9" ht="19.5" customHeight="1">
      <c r="A8" s="126" t="s">
        <v>53</v>
      </c>
      <c r="B8" s="51" t="s">
        <v>54</v>
      </c>
      <c r="C8" s="59" t="s">
        <v>55</v>
      </c>
      <c r="D8" s="53">
        <v>7.0000000000000007E-2</v>
      </c>
      <c r="E8" s="54" t="s">
        <v>56</v>
      </c>
      <c r="F8" s="55" t="s">
        <v>57</v>
      </c>
      <c r="G8" s="56" t="s">
        <v>58</v>
      </c>
      <c r="H8" s="57" t="s">
        <v>59</v>
      </c>
      <c r="I8" s="127" t="s">
        <v>60</v>
      </c>
    </row>
    <row r="9" spans="1:9" ht="19.5" customHeight="1">
      <c r="A9" s="126" t="s">
        <v>61</v>
      </c>
      <c r="B9" s="51" t="s">
        <v>62</v>
      </c>
      <c r="C9" s="59" t="s">
        <v>63</v>
      </c>
      <c r="D9" s="53">
        <v>0.02</v>
      </c>
      <c r="E9" s="54" t="s">
        <v>64</v>
      </c>
      <c r="F9" s="55" t="s">
        <v>65</v>
      </c>
      <c r="G9" s="56" t="s">
        <v>66</v>
      </c>
      <c r="H9" s="57" t="s">
        <v>67</v>
      </c>
      <c r="I9" s="127" t="s">
        <v>68</v>
      </c>
    </row>
    <row r="10" spans="1:9" ht="19.5" customHeight="1">
      <c r="A10" s="126" t="s">
        <v>69</v>
      </c>
      <c r="B10" s="51" t="s">
        <v>70</v>
      </c>
      <c r="C10" s="59" t="s">
        <v>71</v>
      </c>
      <c r="D10" s="53">
        <v>0.04</v>
      </c>
      <c r="E10" s="54" t="s">
        <v>72</v>
      </c>
      <c r="F10" s="55" t="s">
        <v>73</v>
      </c>
      <c r="G10" s="56" t="s">
        <v>74</v>
      </c>
      <c r="H10" s="57" t="s">
        <v>75</v>
      </c>
      <c r="I10" s="127" t="s">
        <v>76</v>
      </c>
    </row>
    <row r="11" spans="1:9" ht="19.5" customHeight="1">
      <c r="A11" s="126" t="s">
        <v>77</v>
      </c>
      <c r="B11" s="51" t="s">
        <v>78</v>
      </c>
      <c r="C11" s="52">
        <v>-27108</v>
      </c>
      <c r="D11" s="53">
        <v>-0.01</v>
      </c>
      <c r="E11" s="54" t="s">
        <v>79</v>
      </c>
      <c r="F11" s="55" t="s">
        <v>80</v>
      </c>
      <c r="G11" s="56" t="s">
        <v>81</v>
      </c>
      <c r="H11" s="57" t="s">
        <v>82</v>
      </c>
      <c r="I11" s="127" t="s">
        <v>83</v>
      </c>
    </row>
    <row r="12" spans="1:9" ht="19.5" customHeight="1">
      <c r="A12" s="126" t="s">
        <v>84</v>
      </c>
      <c r="B12" s="51" t="s">
        <v>85</v>
      </c>
      <c r="C12" s="52">
        <v>-380009</v>
      </c>
      <c r="D12" s="53">
        <v>-0.15</v>
      </c>
      <c r="E12" s="54" t="s">
        <v>86</v>
      </c>
      <c r="F12" s="55" t="s">
        <v>87</v>
      </c>
      <c r="G12" s="56" t="s">
        <v>88</v>
      </c>
      <c r="H12" s="57" t="s">
        <v>89</v>
      </c>
      <c r="I12" s="127" t="s">
        <v>90</v>
      </c>
    </row>
    <row r="13" spans="1:9" ht="19.5" customHeight="1">
      <c r="A13" s="126" t="s">
        <v>91</v>
      </c>
      <c r="B13" s="51" t="s">
        <v>92</v>
      </c>
      <c r="C13" s="59" t="s">
        <v>93</v>
      </c>
      <c r="D13" s="53">
        <v>0.11</v>
      </c>
      <c r="E13" s="54" t="s">
        <v>94</v>
      </c>
      <c r="F13" s="55" t="s">
        <v>95</v>
      </c>
      <c r="G13" s="56" t="s">
        <v>96</v>
      </c>
      <c r="H13" s="57" t="s">
        <v>97</v>
      </c>
      <c r="I13" s="127" t="s">
        <v>98</v>
      </c>
    </row>
    <row r="14" spans="1:9" ht="19.5" customHeight="1">
      <c r="A14" s="126" t="s">
        <v>99</v>
      </c>
      <c r="B14" s="51" t="s">
        <v>100</v>
      </c>
      <c r="C14" s="52">
        <v>-108626</v>
      </c>
      <c r="D14" s="53">
        <v>-0.05</v>
      </c>
      <c r="E14" s="54" t="s">
        <v>101</v>
      </c>
      <c r="F14" s="55" t="s">
        <v>102</v>
      </c>
      <c r="G14" s="56" t="s">
        <v>103</v>
      </c>
      <c r="H14" s="57" t="s">
        <v>104</v>
      </c>
      <c r="I14" s="127" t="s">
        <v>105</v>
      </c>
    </row>
    <row r="15" spans="1:9" ht="19.5" customHeight="1" thickBot="1">
      <c r="A15" s="128" t="s">
        <v>106</v>
      </c>
      <c r="B15" s="61" t="s">
        <v>107</v>
      </c>
      <c r="C15" s="62" t="s">
        <v>108</v>
      </c>
      <c r="D15" s="63">
        <v>0.05</v>
      </c>
      <c r="E15" s="64" t="s">
        <v>109</v>
      </c>
      <c r="F15" s="65" t="s">
        <v>110</v>
      </c>
      <c r="G15" s="66" t="s">
        <v>111</v>
      </c>
      <c r="H15" s="67" t="s">
        <v>112</v>
      </c>
      <c r="I15" s="129" t="s">
        <v>113</v>
      </c>
    </row>
    <row r="16" spans="1:9" ht="19.5" customHeight="1" thickBot="1">
      <c r="A16" s="130" t="s">
        <v>10</v>
      </c>
      <c r="B16" s="131" t="s">
        <v>114</v>
      </c>
      <c r="C16" s="132"/>
      <c r="D16" s="133"/>
      <c r="E16" s="134" t="s">
        <v>115</v>
      </c>
      <c r="F16" s="135" t="s">
        <v>116</v>
      </c>
      <c r="G16" s="136" t="s">
        <v>117</v>
      </c>
      <c r="H16" s="137" t="s">
        <v>118</v>
      </c>
      <c r="I16" s="138" t="s">
        <v>119</v>
      </c>
    </row>
  </sheetData>
  <mergeCells count="6">
    <mergeCell ref="A1:I1"/>
    <mergeCell ref="G2:H2"/>
    <mergeCell ref="C2:D3"/>
    <mergeCell ref="A2:A3"/>
    <mergeCell ref="B2:B3"/>
    <mergeCell ref="E2:F2"/>
  </mergeCells>
  <printOptions horizontalCentered="1" verticalCentered="1"/>
  <pageMargins left="0.25" right="0.25" top="0.75" bottom="0.75" header="0.3" footer="0.3"/>
  <pageSetup paperSize="5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0F47-2991-4CA6-972E-DD66113992C8}">
  <dimension ref="A1:I16"/>
  <sheetViews>
    <sheetView view="pageBreakPreview" zoomScaleNormal="50" zoomScaleSheetLayoutView="100" workbookViewId="0">
      <selection activeCell="C2" sqref="C2:D3"/>
    </sheetView>
  </sheetViews>
  <sheetFormatPr defaultColWidth="19.140625" defaultRowHeight="15"/>
  <cols>
    <col min="2" max="2" width="21.7109375" customWidth="1"/>
    <col min="3" max="3" width="17.28515625" customWidth="1"/>
    <col min="4" max="4" width="15.7109375" customWidth="1"/>
    <col min="5" max="8" width="18.7109375" customWidth="1"/>
    <col min="9" max="9" width="22" style="121" customWidth="1"/>
    <col min="10" max="10" width="20.5703125" customWidth="1"/>
  </cols>
  <sheetData>
    <row r="1" spans="1:9" ht="43.5" customHeight="1" thickBot="1">
      <c r="A1" s="205" t="s">
        <v>120</v>
      </c>
      <c r="B1" s="205"/>
      <c r="C1" s="205"/>
      <c r="D1" s="205"/>
      <c r="E1" s="205"/>
      <c r="F1" s="205"/>
      <c r="G1" s="205"/>
      <c r="H1" s="205"/>
      <c r="I1" s="205"/>
    </row>
    <row r="2" spans="1:9" ht="24" customHeight="1" thickBot="1">
      <c r="A2" s="206" t="s">
        <v>121</v>
      </c>
      <c r="B2" s="78"/>
      <c r="C2" s="209" t="s">
        <v>16</v>
      </c>
      <c r="D2" s="210"/>
      <c r="E2" s="207" t="s">
        <v>17</v>
      </c>
      <c r="F2" s="208"/>
      <c r="G2" s="207" t="s">
        <v>18</v>
      </c>
      <c r="H2" s="208"/>
      <c r="I2" s="39" t="s">
        <v>19</v>
      </c>
    </row>
    <row r="3" spans="1:9" ht="19.5" customHeight="1" thickBot="1">
      <c r="A3" s="206"/>
      <c r="B3" s="93" t="s">
        <v>2</v>
      </c>
      <c r="C3" s="211"/>
      <c r="D3" s="202"/>
      <c r="E3" s="40" t="s">
        <v>20</v>
      </c>
      <c r="F3" s="41" t="s">
        <v>21</v>
      </c>
      <c r="G3" s="40" t="s">
        <v>20</v>
      </c>
      <c r="H3" s="41" t="s">
        <v>21</v>
      </c>
      <c r="I3" s="159" t="s">
        <v>22</v>
      </c>
    </row>
    <row r="4" spans="1:9" ht="19.5">
      <c r="A4" s="42" t="s">
        <v>23</v>
      </c>
      <c r="B4" s="43" t="s">
        <v>122</v>
      </c>
      <c r="C4" s="79"/>
      <c r="D4" s="45"/>
      <c r="E4" s="80" t="s">
        <v>123</v>
      </c>
      <c r="F4" s="81" t="s">
        <v>124</v>
      </c>
      <c r="G4" s="82" t="s">
        <v>125</v>
      </c>
      <c r="H4" s="83" t="s">
        <v>126</v>
      </c>
      <c r="I4" s="58" t="s">
        <v>127</v>
      </c>
    </row>
    <row r="5" spans="1:9" ht="19.5">
      <c r="A5" s="50" t="s">
        <v>30</v>
      </c>
      <c r="B5" s="51" t="s">
        <v>128</v>
      </c>
      <c r="C5" s="52">
        <v>-113260</v>
      </c>
      <c r="D5" s="84">
        <v>-0.06</v>
      </c>
      <c r="E5" s="85" t="s">
        <v>129</v>
      </c>
      <c r="F5" s="86" t="s">
        <v>130</v>
      </c>
      <c r="G5" s="82" t="s">
        <v>131</v>
      </c>
      <c r="H5" s="87" t="s">
        <v>132</v>
      </c>
      <c r="I5" s="58" t="s">
        <v>133</v>
      </c>
    </row>
    <row r="6" spans="1:9" ht="19.5">
      <c r="A6" s="50" t="s">
        <v>37</v>
      </c>
      <c r="B6" s="51" t="s">
        <v>134</v>
      </c>
      <c r="C6" s="52">
        <v>-736446</v>
      </c>
      <c r="D6" s="84">
        <v>-0.41</v>
      </c>
      <c r="E6" s="85" t="s">
        <v>135</v>
      </c>
      <c r="F6" s="86" t="s">
        <v>136</v>
      </c>
      <c r="G6" s="82" t="s">
        <v>137</v>
      </c>
      <c r="H6" s="87" t="s">
        <v>138</v>
      </c>
      <c r="I6" s="58" t="s">
        <v>139</v>
      </c>
    </row>
    <row r="7" spans="1:9" ht="19.5">
      <c r="A7" s="50" t="s">
        <v>45</v>
      </c>
      <c r="B7" s="51" t="s">
        <v>140</v>
      </c>
      <c r="C7" s="52">
        <v>-963801</v>
      </c>
      <c r="D7" s="84">
        <v>-0.92</v>
      </c>
      <c r="E7" s="85" t="s">
        <v>141</v>
      </c>
      <c r="F7" s="86" t="s">
        <v>142</v>
      </c>
      <c r="G7" s="82" t="s">
        <v>143</v>
      </c>
      <c r="H7" s="87" t="s">
        <v>144</v>
      </c>
      <c r="I7" s="58" t="s">
        <v>145</v>
      </c>
    </row>
    <row r="8" spans="1:9" ht="19.5">
      <c r="A8" s="50" t="s">
        <v>53</v>
      </c>
      <c r="B8" s="51" t="s">
        <v>146</v>
      </c>
      <c r="C8" s="59" t="s">
        <v>147</v>
      </c>
      <c r="D8" s="84">
        <v>2.14</v>
      </c>
      <c r="E8" s="85" t="s">
        <v>148</v>
      </c>
      <c r="F8" s="86" t="s">
        <v>149</v>
      </c>
      <c r="G8" s="82" t="s">
        <v>150</v>
      </c>
      <c r="H8" s="87" t="s">
        <v>151</v>
      </c>
      <c r="I8" s="58" t="s">
        <v>152</v>
      </c>
    </row>
    <row r="9" spans="1:9" ht="19.5">
      <c r="A9" s="50" t="s">
        <v>61</v>
      </c>
      <c r="B9" s="51" t="s">
        <v>153</v>
      </c>
      <c r="C9" s="59" t="s">
        <v>154</v>
      </c>
      <c r="D9" s="84">
        <v>1.59</v>
      </c>
      <c r="E9" s="85" t="s">
        <v>155</v>
      </c>
      <c r="F9" s="86" t="s">
        <v>156</v>
      </c>
      <c r="G9" s="82" t="s">
        <v>157</v>
      </c>
      <c r="H9" s="87" t="s">
        <v>158</v>
      </c>
      <c r="I9" s="58" t="s">
        <v>145</v>
      </c>
    </row>
    <row r="10" spans="1:9" ht="19.5">
      <c r="A10" s="50" t="s">
        <v>69</v>
      </c>
      <c r="B10" s="51" t="s">
        <v>159</v>
      </c>
      <c r="C10" s="59" t="s">
        <v>160</v>
      </c>
      <c r="D10" s="84">
        <v>0.28000000000000003</v>
      </c>
      <c r="E10" s="85" t="s">
        <v>161</v>
      </c>
      <c r="F10" s="86" t="s">
        <v>162</v>
      </c>
      <c r="G10" s="82" t="s">
        <v>163</v>
      </c>
      <c r="H10" s="87" t="s">
        <v>164</v>
      </c>
      <c r="I10" s="58" t="s">
        <v>165</v>
      </c>
    </row>
    <row r="11" spans="1:9" ht="19.5">
      <c r="A11" s="50" t="s">
        <v>77</v>
      </c>
      <c r="B11" s="51" t="s">
        <v>166</v>
      </c>
      <c r="C11" s="52">
        <v>-45646</v>
      </c>
      <c r="D11" s="84">
        <v>-0.05</v>
      </c>
      <c r="E11" s="85" t="s">
        <v>167</v>
      </c>
      <c r="F11" s="86" t="s">
        <v>168</v>
      </c>
      <c r="G11" s="82" t="s">
        <v>169</v>
      </c>
      <c r="H11" s="87" t="s">
        <v>170</v>
      </c>
      <c r="I11" s="58" t="s">
        <v>171</v>
      </c>
    </row>
    <row r="12" spans="1:9" ht="19.5">
      <c r="A12" s="50" t="s">
        <v>84</v>
      </c>
      <c r="B12" s="51" t="s">
        <v>172</v>
      </c>
      <c r="C12" s="52">
        <v>-33578</v>
      </c>
      <c r="D12" s="84">
        <v>-0.04</v>
      </c>
      <c r="E12" s="85" t="s">
        <v>173</v>
      </c>
      <c r="F12" s="86" t="s">
        <v>174</v>
      </c>
      <c r="G12" s="82" t="s">
        <v>175</v>
      </c>
      <c r="H12" s="87" t="s">
        <v>176</v>
      </c>
      <c r="I12" s="58" t="s">
        <v>177</v>
      </c>
    </row>
    <row r="13" spans="1:9" ht="19.5">
      <c r="A13" s="50" t="s">
        <v>91</v>
      </c>
      <c r="B13" s="51" t="s">
        <v>178</v>
      </c>
      <c r="C13" s="59" t="s">
        <v>179</v>
      </c>
      <c r="D13" s="84">
        <v>0.11</v>
      </c>
      <c r="E13" s="85" t="s">
        <v>180</v>
      </c>
      <c r="F13" s="86" t="s">
        <v>181</v>
      </c>
      <c r="G13" s="82" t="s">
        <v>182</v>
      </c>
      <c r="H13" s="87" t="s">
        <v>183</v>
      </c>
      <c r="I13" s="58" t="s">
        <v>184</v>
      </c>
    </row>
    <row r="14" spans="1:9" ht="19.5">
      <c r="A14" s="50" t="s">
        <v>99</v>
      </c>
      <c r="B14" s="51" t="s">
        <v>185</v>
      </c>
      <c r="C14" s="52">
        <v>-86264</v>
      </c>
      <c r="D14" s="84">
        <v>-0.09</v>
      </c>
      <c r="E14" s="85" t="s">
        <v>186</v>
      </c>
      <c r="F14" s="86" t="s">
        <v>187</v>
      </c>
      <c r="G14" s="82" t="s">
        <v>188</v>
      </c>
      <c r="H14" s="87" t="s">
        <v>189</v>
      </c>
      <c r="I14" s="58" t="s">
        <v>190</v>
      </c>
    </row>
    <row r="15" spans="1:9" ht="20.25" thickBot="1">
      <c r="A15" s="60" t="s">
        <v>106</v>
      </c>
      <c r="B15" s="61" t="s">
        <v>191</v>
      </c>
      <c r="C15" s="62" t="s">
        <v>192</v>
      </c>
      <c r="D15" s="88">
        <v>7.0000000000000007E-2</v>
      </c>
      <c r="E15" s="89" t="s">
        <v>193</v>
      </c>
      <c r="F15" s="90" t="s">
        <v>194</v>
      </c>
      <c r="G15" s="91" t="s">
        <v>195</v>
      </c>
      <c r="H15" s="92" t="s">
        <v>196</v>
      </c>
      <c r="I15" s="68" t="s">
        <v>197</v>
      </c>
    </row>
    <row r="16" spans="1:9" ht="20.25" thickBot="1">
      <c r="A16" s="69" t="s">
        <v>11</v>
      </c>
      <c r="B16" s="70" t="s">
        <v>198</v>
      </c>
      <c r="C16" s="71"/>
      <c r="D16" s="72"/>
      <c r="E16" s="73" t="s">
        <v>199</v>
      </c>
      <c r="F16" s="74" t="s">
        <v>200</v>
      </c>
      <c r="G16" s="75" t="s">
        <v>201</v>
      </c>
      <c r="H16" s="76" t="s">
        <v>202</v>
      </c>
      <c r="I16" s="77" t="s">
        <v>203</v>
      </c>
    </row>
  </sheetData>
  <mergeCells count="5">
    <mergeCell ref="A1:I1"/>
    <mergeCell ref="A2:A3"/>
    <mergeCell ref="E2:F2"/>
    <mergeCell ref="G2:H2"/>
    <mergeCell ref="C2:D3"/>
  </mergeCells>
  <printOptions horizontalCentered="1" verticalCentered="1"/>
  <pageMargins left="0.25" right="0.25" top="0.75" bottom="0.75" header="0.3" footer="0.3"/>
  <pageSetup paperSize="5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17B3-F6B5-4DFB-911C-E03CF4922912}">
  <dimension ref="A1:I16"/>
  <sheetViews>
    <sheetView view="pageBreakPreview" zoomScaleNormal="50" zoomScaleSheetLayoutView="100" workbookViewId="0">
      <selection activeCell="C2" sqref="C2:D3"/>
    </sheetView>
  </sheetViews>
  <sheetFormatPr defaultColWidth="19.140625" defaultRowHeight="15"/>
  <cols>
    <col min="2" max="2" width="21.7109375" customWidth="1"/>
    <col min="3" max="3" width="17.28515625" customWidth="1"/>
    <col min="4" max="4" width="15.7109375" customWidth="1"/>
    <col min="5" max="8" width="18.7109375" customWidth="1"/>
    <col min="9" max="9" width="22" style="121" customWidth="1"/>
    <col min="10" max="10" width="20.5703125" customWidth="1"/>
  </cols>
  <sheetData>
    <row r="1" spans="1:9" ht="43.5" customHeight="1">
      <c r="A1" s="205" t="s">
        <v>204</v>
      </c>
      <c r="B1" s="205"/>
      <c r="C1" s="205"/>
      <c r="D1" s="205"/>
      <c r="E1" s="205"/>
      <c r="F1" s="205"/>
      <c r="G1" s="205"/>
      <c r="H1" s="205"/>
      <c r="I1" s="205"/>
    </row>
    <row r="2" spans="1:9" ht="24" customHeight="1" thickBot="1">
      <c r="A2" s="206" t="s">
        <v>205</v>
      </c>
      <c r="B2" s="78"/>
      <c r="C2" s="212" t="s">
        <v>16</v>
      </c>
      <c r="D2" s="208"/>
      <c r="E2" s="207" t="s">
        <v>17</v>
      </c>
      <c r="F2" s="208"/>
      <c r="G2" s="207" t="s">
        <v>18</v>
      </c>
      <c r="H2" s="208"/>
      <c r="I2" s="39" t="s">
        <v>19</v>
      </c>
    </row>
    <row r="3" spans="1:9" ht="24" customHeight="1" thickBot="1">
      <c r="A3" s="206"/>
      <c r="B3" s="93" t="s">
        <v>2</v>
      </c>
      <c r="C3" s="211"/>
      <c r="D3" s="202"/>
      <c r="E3" s="40" t="s">
        <v>20</v>
      </c>
      <c r="F3" s="41" t="s">
        <v>21</v>
      </c>
      <c r="G3" s="40" t="s">
        <v>20</v>
      </c>
      <c r="H3" s="41" t="s">
        <v>21</v>
      </c>
      <c r="I3" s="159" t="s">
        <v>22</v>
      </c>
    </row>
    <row r="4" spans="1:9" ht="19.5">
      <c r="A4" s="42" t="s">
        <v>23</v>
      </c>
      <c r="B4" s="94">
        <v>789909</v>
      </c>
      <c r="C4" s="95"/>
      <c r="D4" s="96"/>
      <c r="E4" s="97">
        <v>384496</v>
      </c>
      <c r="F4" s="98">
        <v>372994</v>
      </c>
      <c r="G4" s="99">
        <v>5092</v>
      </c>
      <c r="H4" s="100">
        <v>25632</v>
      </c>
      <c r="I4" s="101">
        <v>1695</v>
      </c>
    </row>
    <row r="5" spans="1:9" ht="19.5">
      <c r="A5" s="50" t="s">
        <v>30</v>
      </c>
      <c r="B5" s="102">
        <v>751729</v>
      </c>
      <c r="C5" s="103">
        <v>-38180</v>
      </c>
      <c r="D5" s="104">
        <v>-0.05</v>
      </c>
      <c r="E5" s="105">
        <v>375650</v>
      </c>
      <c r="F5" s="106">
        <v>356219</v>
      </c>
      <c r="G5" s="99">
        <v>3354</v>
      </c>
      <c r="H5" s="107">
        <v>16278</v>
      </c>
      <c r="I5" s="58">
        <v>228</v>
      </c>
    </row>
    <row r="6" spans="1:9" ht="19.5">
      <c r="A6" s="50" t="s">
        <v>37</v>
      </c>
      <c r="B6" s="102">
        <v>1264415</v>
      </c>
      <c r="C6" s="103">
        <v>512686</v>
      </c>
      <c r="D6" s="104">
        <v>0.68</v>
      </c>
      <c r="E6" s="105">
        <v>637910</v>
      </c>
      <c r="F6" s="106">
        <v>598517</v>
      </c>
      <c r="G6" s="99">
        <v>4379</v>
      </c>
      <c r="H6" s="107">
        <v>23227</v>
      </c>
      <c r="I6" s="58">
        <v>382</v>
      </c>
    </row>
    <row r="7" spans="1:9" ht="19.5">
      <c r="A7" s="50" t="s">
        <v>45</v>
      </c>
      <c r="B7" s="102">
        <v>1508420</v>
      </c>
      <c r="C7" s="103">
        <v>244005</v>
      </c>
      <c r="D7" s="104">
        <v>0.19</v>
      </c>
      <c r="E7" s="105">
        <v>736169</v>
      </c>
      <c r="F7" s="106">
        <v>731397</v>
      </c>
      <c r="G7" s="99">
        <v>6095</v>
      </c>
      <c r="H7" s="107">
        <v>33359</v>
      </c>
      <c r="I7" s="101">
        <v>1400</v>
      </c>
    </row>
    <row r="8" spans="1:9" ht="19.5">
      <c r="A8" s="50" t="s">
        <v>53</v>
      </c>
      <c r="B8" s="102">
        <v>1773134</v>
      </c>
      <c r="C8" s="103">
        <v>264714</v>
      </c>
      <c r="D8" s="104">
        <v>0.18</v>
      </c>
      <c r="E8" s="105">
        <v>876915</v>
      </c>
      <c r="F8" s="106">
        <v>851556</v>
      </c>
      <c r="G8" s="99">
        <v>3595</v>
      </c>
      <c r="H8" s="107">
        <v>39867</v>
      </c>
      <c r="I8" s="101">
        <v>1201</v>
      </c>
    </row>
    <row r="9" spans="1:9" ht="19.5">
      <c r="A9" s="50" t="s">
        <v>61</v>
      </c>
      <c r="B9" s="102">
        <v>1811982</v>
      </c>
      <c r="C9" s="103">
        <v>38848</v>
      </c>
      <c r="D9" s="104">
        <v>0.02</v>
      </c>
      <c r="E9" s="105">
        <v>906370</v>
      </c>
      <c r="F9" s="106">
        <v>857773</v>
      </c>
      <c r="G9" s="99">
        <v>4972</v>
      </c>
      <c r="H9" s="107">
        <v>42466</v>
      </c>
      <c r="I9" s="58">
        <v>401</v>
      </c>
    </row>
    <row r="10" spans="1:9" ht="19.5">
      <c r="A10" s="50" t="s">
        <v>69</v>
      </c>
      <c r="B10" s="102">
        <v>1993818</v>
      </c>
      <c r="C10" s="103">
        <v>181836</v>
      </c>
      <c r="D10" s="104">
        <v>0.1</v>
      </c>
      <c r="E10" s="105">
        <v>979865</v>
      </c>
      <c r="F10" s="106">
        <v>957466</v>
      </c>
      <c r="G10" s="99">
        <v>5432</v>
      </c>
      <c r="H10" s="107">
        <v>50382</v>
      </c>
      <c r="I10" s="58">
        <v>673</v>
      </c>
    </row>
    <row r="11" spans="1:9" ht="19.5">
      <c r="A11" s="50" t="s">
        <v>77</v>
      </c>
      <c r="B11" s="102">
        <v>1910901</v>
      </c>
      <c r="C11" s="103">
        <v>-82917</v>
      </c>
      <c r="D11" s="104">
        <v>-0.04</v>
      </c>
      <c r="E11" s="105">
        <v>931497</v>
      </c>
      <c r="F11" s="106">
        <v>928479</v>
      </c>
      <c r="G11" s="99">
        <v>4000</v>
      </c>
      <c r="H11" s="107">
        <v>45450</v>
      </c>
      <c r="I11" s="101">
        <v>1475</v>
      </c>
    </row>
    <row r="12" spans="1:9" ht="19.5">
      <c r="A12" s="50" t="s">
        <v>84</v>
      </c>
      <c r="B12" s="102">
        <v>1690891</v>
      </c>
      <c r="C12" s="103">
        <v>-220010</v>
      </c>
      <c r="D12" s="104">
        <v>-0.12</v>
      </c>
      <c r="E12" s="105">
        <v>839319</v>
      </c>
      <c r="F12" s="106">
        <v>807944</v>
      </c>
      <c r="G12" s="99">
        <v>4795</v>
      </c>
      <c r="H12" s="107">
        <v>35246</v>
      </c>
      <c r="I12" s="101">
        <v>3587</v>
      </c>
    </row>
    <row r="13" spans="1:9" ht="19.5">
      <c r="A13" s="50" t="s">
        <v>91</v>
      </c>
      <c r="B13" s="102">
        <v>1842226</v>
      </c>
      <c r="C13" s="103">
        <v>151335</v>
      </c>
      <c r="D13" s="104">
        <v>0.09</v>
      </c>
      <c r="E13" s="105">
        <v>918102</v>
      </c>
      <c r="F13" s="106">
        <v>875360</v>
      </c>
      <c r="G13" s="99">
        <v>4140</v>
      </c>
      <c r="H13" s="107">
        <v>39952</v>
      </c>
      <c r="I13" s="101">
        <v>4672</v>
      </c>
    </row>
    <row r="14" spans="1:9" ht="19.5">
      <c r="A14" s="50" t="s">
        <v>99</v>
      </c>
      <c r="B14" s="102">
        <v>1818632</v>
      </c>
      <c r="C14" s="103">
        <v>-23594</v>
      </c>
      <c r="D14" s="104">
        <v>-0.01</v>
      </c>
      <c r="E14" s="105">
        <v>898239</v>
      </c>
      <c r="F14" s="106">
        <v>868995</v>
      </c>
      <c r="G14" s="99">
        <v>4609</v>
      </c>
      <c r="H14" s="107">
        <v>43856</v>
      </c>
      <c r="I14" s="101">
        <v>2933</v>
      </c>
    </row>
    <row r="15" spans="1:9" ht="20.25" thickBot="1">
      <c r="A15" s="60" t="s">
        <v>106</v>
      </c>
      <c r="B15" s="108">
        <v>1712372</v>
      </c>
      <c r="C15" s="109">
        <v>-106973</v>
      </c>
      <c r="D15" s="110">
        <v>-0.06</v>
      </c>
      <c r="E15" s="111">
        <v>861270</v>
      </c>
      <c r="F15" s="112">
        <v>800400</v>
      </c>
      <c r="G15" s="113">
        <v>6871</v>
      </c>
      <c r="H15" s="114">
        <v>43118</v>
      </c>
      <c r="I15" s="68">
        <v>713</v>
      </c>
    </row>
    <row r="16" spans="1:9" ht="20.25" thickBot="1">
      <c r="A16" s="69" t="s">
        <v>12</v>
      </c>
      <c r="B16" s="115">
        <v>18868429</v>
      </c>
      <c r="C16" s="71"/>
      <c r="D16" s="72"/>
      <c r="E16" s="116">
        <v>9345802</v>
      </c>
      <c r="F16" s="117">
        <v>9007100</v>
      </c>
      <c r="G16" s="118">
        <v>57334</v>
      </c>
      <c r="H16" s="119">
        <v>438167</v>
      </c>
      <c r="I16" s="120">
        <v>19360</v>
      </c>
    </row>
  </sheetData>
  <mergeCells count="5">
    <mergeCell ref="A2:A3"/>
    <mergeCell ref="E2:F2"/>
    <mergeCell ref="G2:H2"/>
    <mergeCell ref="A1:I1"/>
    <mergeCell ref="C2:D3"/>
  </mergeCells>
  <printOptions horizontalCentered="1" verticalCentered="1"/>
  <pageMargins left="0.25" right="0.25" top="0.75" bottom="0.75" header="0.3" footer="0.3"/>
  <pageSetup paperSize="5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4884-E208-46A9-B680-253C4BD653EF}">
  <dimension ref="A1:I17"/>
  <sheetViews>
    <sheetView view="pageBreakPreview" zoomScaleNormal="50" zoomScaleSheetLayoutView="100" workbookViewId="0">
      <selection activeCell="H24" sqref="H24"/>
    </sheetView>
  </sheetViews>
  <sheetFormatPr defaultColWidth="19.140625" defaultRowHeight="15"/>
  <cols>
    <col min="2" max="2" width="21.7109375" customWidth="1"/>
    <col min="3" max="3" width="17.28515625" customWidth="1"/>
    <col min="4" max="4" width="15.7109375" customWidth="1"/>
    <col min="5" max="8" width="18.7109375" customWidth="1"/>
    <col min="9" max="9" width="22" style="121" customWidth="1"/>
    <col min="10" max="10" width="20.5703125" customWidth="1"/>
  </cols>
  <sheetData>
    <row r="1" spans="1:9" ht="43.5" customHeight="1" thickBot="1">
      <c r="A1" s="205" t="s">
        <v>206</v>
      </c>
      <c r="B1" s="205"/>
      <c r="C1" s="205"/>
      <c r="D1" s="205"/>
      <c r="E1" s="205"/>
      <c r="F1" s="205"/>
      <c r="G1" s="205"/>
      <c r="H1" s="205"/>
      <c r="I1" s="205"/>
    </row>
    <row r="2" spans="1:9" ht="24" customHeight="1" thickBot="1">
      <c r="A2" s="206" t="s">
        <v>207</v>
      </c>
      <c r="B2" s="78"/>
      <c r="C2" s="209" t="s">
        <v>16</v>
      </c>
      <c r="D2" s="210"/>
      <c r="E2" s="207" t="s">
        <v>17</v>
      </c>
      <c r="F2" s="208"/>
      <c r="G2" s="207" t="s">
        <v>18</v>
      </c>
      <c r="H2" s="208"/>
      <c r="I2" s="39" t="s">
        <v>19</v>
      </c>
    </row>
    <row r="3" spans="1:9" ht="23.25" customHeight="1" thickBot="1">
      <c r="A3" s="206"/>
      <c r="B3" s="93" t="s">
        <v>2</v>
      </c>
      <c r="C3" s="211"/>
      <c r="D3" s="202"/>
      <c r="E3" s="40" t="s">
        <v>20</v>
      </c>
      <c r="F3" s="41" t="s">
        <v>21</v>
      </c>
      <c r="G3" s="40" t="s">
        <v>20</v>
      </c>
      <c r="H3" s="41" t="s">
        <v>21</v>
      </c>
      <c r="I3" s="159" t="s">
        <v>22</v>
      </c>
    </row>
    <row r="4" spans="1:9" ht="19.5">
      <c r="A4" s="42" t="s">
        <v>23</v>
      </c>
      <c r="B4" s="94">
        <v>1259539</v>
      </c>
      <c r="C4" s="95"/>
      <c r="D4" s="96"/>
      <c r="E4" s="97">
        <v>621247</v>
      </c>
      <c r="F4" s="98">
        <v>638292</v>
      </c>
      <c r="G4" s="99">
        <v>4691</v>
      </c>
      <c r="H4" s="100">
        <v>41290</v>
      </c>
      <c r="I4" s="101">
        <v>364</v>
      </c>
    </row>
    <row r="5" spans="1:9" ht="19.5">
      <c r="A5" s="50" t="s">
        <v>30</v>
      </c>
      <c r="B5" s="102">
        <v>1404521</v>
      </c>
      <c r="C5" s="103">
        <v>144982</v>
      </c>
      <c r="D5" s="104">
        <v>0.11510719398128998</v>
      </c>
      <c r="E5" s="105">
        <v>705155</v>
      </c>
      <c r="F5" s="106">
        <v>699366</v>
      </c>
      <c r="G5" s="99">
        <v>4378</v>
      </c>
      <c r="H5" s="107">
        <v>37784</v>
      </c>
      <c r="I5" s="58">
        <v>43</v>
      </c>
    </row>
    <row r="6" spans="1:9" ht="19.5">
      <c r="A6" s="50" t="s">
        <v>37</v>
      </c>
      <c r="B6" s="102">
        <v>1841819</v>
      </c>
      <c r="C6" s="103">
        <v>437298</v>
      </c>
      <c r="D6" s="104">
        <v>0.3113502752895827</v>
      </c>
      <c r="E6" s="105">
        <v>913425</v>
      </c>
      <c r="F6" s="106">
        <v>928394</v>
      </c>
      <c r="G6" s="99">
        <v>3219</v>
      </c>
      <c r="H6" s="107">
        <v>51367</v>
      </c>
      <c r="I6" s="58">
        <v>272</v>
      </c>
    </row>
    <row r="7" spans="1:9" ht="19.5">
      <c r="A7" s="50" t="s">
        <v>45</v>
      </c>
      <c r="B7" s="102">
        <v>1921707</v>
      </c>
      <c r="C7" s="103">
        <v>79888</v>
      </c>
      <c r="D7" s="104">
        <v>4.3374511827709454E-2</v>
      </c>
      <c r="E7" s="105">
        <v>958943</v>
      </c>
      <c r="F7" s="106">
        <v>962764</v>
      </c>
      <c r="G7" s="99">
        <v>6221</v>
      </c>
      <c r="H7" s="107">
        <v>59717</v>
      </c>
      <c r="I7" s="101">
        <v>327</v>
      </c>
    </row>
    <row r="8" spans="1:9" ht="19.5">
      <c r="A8" s="50" t="s">
        <v>53</v>
      </c>
      <c r="B8" s="102">
        <v>2033073</v>
      </c>
      <c r="C8" s="103">
        <v>111366</v>
      </c>
      <c r="D8" s="104">
        <v>5.7951602403488151E-2</v>
      </c>
      <c r="E8" s="105">
        <v>1006348</v>
      </c>
      <c r="F8" s="106">
        <v>1026725</v>
      </c>
      <c r="G8" s="99">
        <v>11748</v>
      </c>
      <c r="H8" s="107">
        <v>56875</v>
      </c>
      <c r="I8" s="101">
        <v>831</v>
      </c>
    </row>
    <row r="9" spans="1:9" ht="19.5">
      <c r="A9" s="50" t="s">
        <v>208</v>
      </c>
      <c r="B9" s="102">
        <v>2018388</v>
      </c>
      <c r="C9" s="103">
        <v>-14685</v>
      </c>
      <c r="D9" s="104">
        <v>-7.2230559355222369E-3</v>
      </c>
      <c r="E9" s="105">
        <v>1021860</v>
      </c>
      <c r="F9" s="106">
        <v>996528</v>
      </c>
      <c r="G9" s="99">
        <v>19520</v>
      </c>
      <c r="H9" s="107">
        <v>52274</v>
      </c>
      <c r="I9" s="58">
        <v>1246</v>
      </c>
    </row>
    <row r="10" spans="1:9" ht="15.75">
      <c r="A10" s="213" t="s">
        <v>209</v>
      </c>
      <c r="B10" s="214"/>
      <c r="C10" s="214"/>
      <c r="D10" s="214"/>
      <c r="E10" s="214"/>
      <c r="F10" s="214"/>
      <c r="G10" s="214"/>
      <c r="H10" s="214"/>
      <c r="I10" s="215"/>
    </row>
    <row r="11" spans="1:9">
      <c r="A11" s="139" t="s">
        <v>69</v>
      </c>
      <c r="B11" s="140"/>
      <c r="C11" s="141"/>
      <c r="D11" s="142"/>
      <c r="E11" s="143"/>
      <c r="F11" s="144"/>
      <c r="G11" s="145"/>
      <c r="H11" s="146"/>
      <c r="I11" s="147"/>
    </row>
    <row r="12" spans="1:9">
      <c r="A12" s="139" t="s">
        <v>77</v>
      </c>
      <c r="B12" s="140"/>
      <c r="C12" s="141"/>
      <c r="D12" s="142"/>
      <c r="E12" s="143"/>
      <c r="F12" s="144"/>
      <c r="G12" s="145"/>
      <c r="H12" s="146"/>
      <c r="I12" s="148"/>
    </row>
    <row r="13" spans="1:9">
      <c r="A13" s="139" t="s">
        <v>84</v>
      </c>
      <c r="B13" s="140"/>
      <c r="C13" s="141"/>
      <c r="D13" s="142"/>
      <c r="E13" s="143"/>
      <c r="F13" s="144"/>
      <c r="G13" s="145"/>
      <c r="H13" s="146"/>
      <c r="I13" s="148"/>
    </row>
    <row r="14" spans="1:9">
      <c r="A14" s="139" t="s">
        <v>91</v>
      </c>
      <c r="B14" s="140"/>
      <c r="C14" s="141"/>
      <c r="D14" s="142"/>
      <c r="E14" s="143"/>
      <c r="F14" s="144"/>
      <c r="G14" s="145"/>
      <c r="H14" s="146"/>
      <c r="I14" s="148"/>
    </row>
    <row r="15" spans="1:9">
      <c r="A15" s="139" t="s">
        <v>99</v>
      </c>
      <c r="B15" s="140"/>
      <c r="C15" s="141"/>
      <c r="D15" s="142"/>
      <c r="E15" s="143"/>
      <c r="F15" s="144"/>
      <c r="G15" s="145"/>
      <c r="H15" s="146"/>
      <c r="I15" s="148"/>
    </row>
    <row r="16" spans="1:9" ht="15.75" thickBot="1">
      <c r="A16" s="149" t="s">
        <v>106</v>
      </c>
      <c r="B16" s="150"/>
      <c r="C16" s="151"/>
      <c r="D16" s="152"/>
      <c r="E16" s="153"/>
      <c r="F16" s="154"/>
      <c r="G16" s="155"/>
      <c r="H16" s="156"/>
      <c r="I16" s="157"/>
    </row>
    <row r="17" spans="1:9" ht="38.25" thickBot="1">
      <c r="A17" s="158" t="s">
        <v>210</v>
      </c>
      <c r="B17" s="115">
        <f>SUM(B4:B9)</f>
        <v>10479047</v>
      </c>
      <c r="C17" s="71"/>
      <c r="D17" s="72"/>
      <c r="E17" s="116">
        <f>SUM(E4:E9)</f>
        <v>5226978</v>
      </c>
      <c r="F17" s="117">
        <f>SUM(F4:F9)</f>
        <v>5252069</v>
      </c>
      <c r="G17" s="118">
        <f>SUM(H17)</f>
        <v>438167</v>
      </c>
      <c r="H17" s="119">
        <v>438167</v>
      </c>
      <c r="I17" s="120">
        <f>SUM(I4:I9)</f>
        <v>3083</v>
      </c>
    </row>
  </sheetData>
  <mergeCells count="6">
    <mergeCell ref="A1:I1"/>
    <mergeCell ref="A2:A3"/>
    <mergeCell ref="E2:F2"/>
    <mergeCell ref="G2:H2"/>
    <mergeCell ref="A10:I10"/>
    <mergeCell ref="C2:D3"/>
  </mergeCells>
  <printOptions horizontalCentered="1" verticalCentered="1"/>
  <pageMargins left="0.25" right="0.25" top="0.75" bottom="0.75" header="0.3" footer="0.3"/>
  <pageSetup paperSize="5" orientation="landscape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0892382E27B4D9C3763931635D32C" ma:contentTypeVersion="0" ma:contentTypeDescription="Create a new document." ma:contentTypeScope="" ma:versionID="d98dc2df638e728870b80f453eb2ee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5CBE61-8DCF-422D-8B85-8643ACCBEE5B}"/>
</file>

<file path=customXml/itemProps2.xml><?xml version="1.0" encoding="utf-8"?>
<ds:datastoreItem xmlns:ds="http://schemas.openxmlformats.org/officeDocument/2006/customXml" ds:itemID="{61F9DBED-87BD-4741-8D0D-448A4D841344}"/>
</file>

<file path=customXml/itemProps3.xml><?xml version="1.0" encoding="utf-8"?>
<ds:datastoreItem xmlns:ds="http://schemas.openxmlformats.org/officeDocument/2006/customXml" ds:itemID="{EFCC0F1E-5283-45F6-A623-88B57131A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Morris E. Williams III</dc:creator>
  <cp:keywords/>
  <dc:description/>
  <cp:lastModifiedBy>Mike Zimmerman</cp:lastModifiedBy>
  <cp:revision/>
  <dcterms:created xsi:type="dcterms:W3CDTF">2022-07-04T12:06:40Z</dcterms:created>
  <dcterms:modified xsi:type="dcterms:W3CDTF">2023-09-14T11:08:34Z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0x010100B2F0892382E27B4D9C3763931635D32C</vt:lpwstr>
  </property>
  <property fmtid="{D5CDD505-2E9C-101B-9397-08002B2CF9AE}" pid="3" name="MediaServiceImageTags">
    <vt:lpwstr/>
  </property>
</Properties>
</file>